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475" windowHeight="3090" activeTab="5"/>
  </bookViews>
  <sheets>
    <sheet name="แผนแต่ละส่วน  60 ผด.1" sheetId="1" r:id="rId1"/>
    <sheet name="แผน  2560 ผด.2" sheetId="2" r:id="rId2"/>
    <sheet name="ไตรมาสที่ 1" sheetId="3" r:id="rId3"/>
    <sheet name="ดำเนินงาน ไตรมาส 2" sheetId="4" r:id="rId4"/>
    <sheet name="ดำเนินงาน ไตรมาส 3" sheetId="5" r:id="rId5"/>
    <sheet name="Sheet1" sheetId="6" r:id="rId6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A9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<sst xmlns="http://schemas.openxmlformats.org/spreadsheetml/2006/main" count="3243" uniqueCount="429">
  <si>
    <t>หมายเหตุ</t>
  </si>
  <si>
    <t>งบประมาณ</t>
  </si>
  <si>
    <t>-</t>
  </si>
  <si>
    <t>ลำดับที่</t>
  </si>
  <si>
    <t>ช่วงเวลา</t>
  </si>
  <si>
    <t>ที่ต้องเริ่มจัดหา</t>
  </si>
  <si>
    <t>จำนวน(บาท)</t>
  </si>
  <si>
    <t>รายการ/จำนวน(หน่วย)</t>
  </si>
  <si>
    <t>หน่วยงาน</t>
  </si>
  <si>
    <t>เจ้าของเงิน</t>
  </si>
  <si>
    <t>เงินนอกงบประมาณ</t>
  </si>
  <si>
    <t>ประเภท</t>
  </si>
  <si>
    <t>วิธีจัดหา</t>
  </si>
  <si>
    <t>กำหนดส่งมอบ</t>
  </si>
  <si>
    <t>วัสดุสำนักงาน</t>
  </si>
  <si>
    <t>วัสดุคอมพิวเตอร์</t>
  </si>
  <si>
    <t xml:space="preserve">         (นางสาวจรัสศรี   รินลา)</t>
  </si>
  <si>
    <t>ส่วนการศึกษาฯ</t>
  </si>
  <si>
    <t>ตกลงราคา</t>
  </si>
  <si>
    <t>แบบ  ผด.1</t>
  </si>
  <si>
    <t>แบบ  ผด.2</t>
  </si>
  <si>
    <t xml:space="preserve"> - </t>
  </si>
  <si>
    <t>วัสดุงานบ้านงานครัว</t>
  </si>
  <si>
    <t>วัสดุเชื้อเพลิงและหล่อลื่น</t>
  </si>
  <si>
    <t>วัสดุโฆษณาและเผยแพร่</t>
  </si>
  <si>
    <t>วัสดุไฟฟ้าและวิทยุ</t>
  </si>
  <si>
    <t>ของ  องค์การบริหารส่วนตำบลบ้านวัง</t>
  </si>
  <si>
    <t>แหล่งเงิน</t>
  </si>
  <si>
    <t>ช่วงเวลาที่ต้องเริ่ม</t>
  </si>
  <si>
    <t>จัดหาตามแผน</t>
  </si>
  <si>
    <t>ผลการดำเนินงาน</t>
  </si>
  <si>
    <t>เบิกจ่ายแล้ว</t>
  </si>
  <si>
    <t>คงเหลือ</t>
  </si>
  <si>
    <t>กำหนดส่งมอบของ/งาน</t>
  </si>
  <si>
    <t>งวดสุดท้าย</t>
  </si>
  <si>
    <t>เคหะและชุมชน</t>
  </si>
  <si>
    <t>สำนักปลัด</t>
  </si>
  <si>
    <t>บริหารงานทั่วไป</t>
  </si>
  <si>
    <t xml:space="preserve">สำนักปลัด </t>
  </si>
  <si>
    <t>แผนงาน/โครงการ</t>
  </si>
  <si>
    <t>วัสดุการศึกษา</t>
  </si>
  <si>
    <t>ลงชื่อ............................................เจ้าหน้าที่พัสดุ</t>
  </si>
  <si>
    <t>วัสดุยานพาหนะและขนส่ง</t>
  </si>
  <si>
    <t>ของ/งาน (วัน)</t>
  </si>
  <si>
    <t>รักษาความสงบภายใน</t>
  </si>
  <si>
    <t>งานบริหารงานคลัง</t>
  </si>
  <si>
    <t>วัสดุก่อสร้าง</t>
  </si>
  <si>
    <t>วัสดุวิทยาศาสตร์หรือการแพทย์</t>
  </si>
  <si>
    <t>ของสำนักงานปลัด  องค์การบริหารส่วนตำบลบ้านวัง   อำเภอโนนไทย   จังหวัดนครราชสีมา</t>
  </si>
  <si>
    <t>ของสำนักงานปลัด  องค์การบริหารส่วนตำบลบ้านวัง  อำเภอโนนไทย   จังหวัดนครราชสีมา</t>
  </si>
  <si>
    <t>ของกองคลัง  องค์การบริหารส่วนตำบลบ้านวัง  อำเภอโนนไทย   จังหวัดนครราชสีมา</t>
  </si>
  <si>
    <t>ของกองช่าง  องค์การบริหารส่วนตำบลบ้านวัง  อำเภอโนนไทย   จังหวัดนครราชสีมา</t>
  </si>
  <si>
    <t>ลงชื่อ.................................................หัวหน้าเจ้าหน้าที่พัสดุ</t>
  </si>
  <si>
    <t>ขององค์การบริหารส่วนตำบลบ้านวัง   อำเภอโนนไทย   จังหวัดนครราชสีมา</t>
  </si>
  <si>
    <t>กองคลัง</t>
  </si>
  <si>
    <t>กองช่าง</t>
  </si>
  <si>
    <t xml:space="preserve">    (นางสาววิไลลักษณ์  วาโยบุตร)</t>
  </si>
  <si>
    <t xml:space="preserve">           (นางสาวจรัสศรี   รินลา)</t>
  </si>
  <si>
    <t xml:space="preserve">        ความเห็นปลัดองค์การบริหารส่วนตำบล</t>
  </si>
  <si>
    <t xml:space="preserve">      คำสั่งนายกองค์การบริหารส่วนตำบล</t>
  </si>
  <si>
    <t>อนุมัติให้ดำเนินการตามแผนฯ</t>
  </si>
  <si>
    <t>ไม่อนุมัติ เพราะ......................................................................................</t>
  </si>
  <si>
    <t>.......................................................................................................</t>
  </si>
  <si>
    <t>ปลัดองค์การบริหารส่วนตำบลบ้านวัง</t>
  </si>
  <si>
    <t>(นางสาวทิตยาภรณ์  บูรณนัติ)</t>
  </si>
  <si>
    <t>ลงชื่อ.............................................หัวหน้าเจ้าหน้าที่พัสดุ/ผู้อำนวยการกองคลัง</t>
  </si>
  <si>
    <t>5</t>
  </si>
  <si>
    <t xml:space="preserve">          (นายสุรชาติ  ช่วยโพธิ์กลาง)</t>
  </si>
  <si>
    <t xml:space="preserve">  (      )</t>
  </si>
  <si>
    <t xml:space="preserve">นายกองค์การบริหารส่วนตำบลบ้านวัง </t>
  </si>
  <si>
    <t>ลงชื่อ.................................................. ผอ.กองช่าง</t>
  </si>
  <si>
    <t>แบบรายงานผลการดำเนินงานตามแผนการจัดหาพัสดุ ประจำปีงบประมาณ พ.ศ. 2557</t>
  </si>
  <si>
    <t>จัดหาเมื่อได้รบเงินจัดสรร</t>
  </si>
  <si>
    <t>˝</t>
  </si>
  <si>
    <t>โครงการมอบผ้าห่มกันหนาวแก่</t>
  </si>
  <si>
    <t>ประชาชนผู้ประสบภัยหนาว</t>
  </si>
  <si>
    <t>โครงการตั้งจุดบริการประชาชน</t>
  </si>
  <si>
    <t>อยู่ระหว่างการเบิกจ่าย</t>
  </si>
  <si>
    <t>การพาณิชย์ ประปา</t>
  </si>
  <si>
    <t xml:space="preserve"> </t>
  </si>
  <si>
    <t>โครงการจัดงานวันเด็กแห่งชาติ</t>
  </si>
  <si>
    <t xml:space="preserve">          ลงชื่อ................................................เจ้าหน้าที่พัสดุ                               ลงชื่อ..............................................หัวหน้าเจ้าหน้าที่พัสดุ</t>
  </si>
  <si>
    <t xml:space="preserve">                                                                 (นางสาววิไลลักษณ์  วาโยบุตร)                                                     (นางสาวจรัสศรี   รินลา) </t>
  </si>
  <si>
    <t>หมายเหตุ  :  คำอธิบายแบบรายงานผลการดำเนินงานตามแผนการจัดหาพัสดุ</t>
  </si>
  <si>
    <t xml:space="preserve">                ขั้นตอนที่  1   หมายถึง   ผลการดำเนินงานอยู่ในขั้นเตรียมการ  เช่น  การพิมพ์เอกสารการจัดซื้อจัดจ้าง  การกำหนดรูปแบบ  การกำหนดราคากลาง  </t>
  </si>
  <si>
    <t xml:space="preserve">                ขั้นตอนที่  2   หมายถึง   ผลการดำเนินงานอยู่ในขั้นตอน  หลังการอนุมัติสั่งซื้อสั่งจ้างแล้ว  แต่ยังไม่ได้ลงนามในสัญญา หรือข้อตกลง</t>
  </si>
  <si>
    <t xml:space="preserve">                ขั้นตอนที่  3   หมายถึง   ผลการดำเนินงานอยู่ที่ในขั้นตอนลงนามในสัญญา  หรือข้อตกลงแล้ว   แต่ยังไม่ได้ส่งมอบของหรืองานจ้าง</t>
  </si>
  <si>
    <t xml:space="preserve">                ขั้นตอนที่  4   หมายถึง   ผลการดำเนินงานอยู่ในขั้นตอนที่มีการส่งมอบของ  หรืองานจ้างแล้ว  แต่ยังไม่ได้เบิกจ่ายเงิน</t>
  </si>
  <si>
    <t xml:space="preserve">                ขั้นตอนที่  5   หมายถึง   ผลการดำเนินงานเสร็จเรียบร้อยทั้งหมด  หรือบางส่วนและมีการเบิกจ่ายเงินแล้ว</t>
  </si>
  <si>
    <t xml:space="preserve">                                             และอื่นๆ  ที่ยังไม่ถึงขั้นตอนการอนุมัติสั่งซื้อสั่งจ้าง</t>
  </si>
  <si>
    <t>ต.ค. 57 - ก.ย. 58</t>
  </si>
  <si>
    <t xml:space="preserve"> เม.ย. 58</t>
  </si>
  <si>
    <t>ม.ค. 58 - ก.ย. 58</t>
  </si>
  <si>
    <t>วัสดุอื่น</t>
  </si>
  <si>
    <t xml:space="preserve">จ้างที่ปรึกษา เพื่อประเมิน วิจัย </t>
  </si>
  <si>
    <t>ตู้กดน้ำดื่ม</t>
  </si>
  <si>
    <t>โครงการตั้งจุดให้บริการประชาชนใน  -</t>
  </si>
  <si>
    <t>ช่วงเทศกาลปีใหม่</t>
  </si>
  <si>
    <t>ช่วงเทศกาลสงกรานต์</t>
  </si>
  <si>
    <t>โครงการตั้งจุดให้บริการประชาชนใน -</t>
  </si>
  <si>
    <t>บำรุงรักษา ปรับปรุงครุภัณฑ์</t>
  </si>
  <si>
    <t>แผนงานสาธารณสุข</t>
  </si>
  <si>
    <t>บำรุงรักษาและปรับปรุงครุภัณฑ์</t>
  </si>
  <si>
    <t>แผนงานสังคมสงเคราะห์</t>
  </si>
  <si>
    <t>แผนงานสร้างความเข้ม-</t>
  </si>
  <si>
    <t>แข็งของชุมชน</t>
  </si>
  <si>
    <t>โครงการประชุมประชาคมตำบล</t>
  </si>
  <si>
    <t>โครงการเยาวชนบ้านวังรวมพลังต้าน  -</t>
  </si>
  <si>
    <t xml:space="preserve"> -</t>
  </si>
  <si>
    <t>แผนงานการเกษตร</t>
  </si>
  <si>
    <t>แผนงานการพาณิชย์</t>
  </si>
  <si>
    <t>ทุกสิ้นเดือน</t>
  </si>
  <si>
    <t>อบต.บ้านวัง  หมู่ที่  4</t>
  </si>
  <si>
    <t>จ้างเหมาดำเนินการดูแลระบบประปา   -</t>
  </si>
  <si>
    <t>เก้าอี้สำหรับพนักงาน 7 ตัว</t>
  </si>
  <si>
    <t>คอมพิวเตอร์โน๊ตบุ้ค</t>
  </si>
  <si>
    <t>ตู้เชื่อม</t>
  </si>
  <si>
    <t>เลื่อยยนต์</t>
  </si>
  <si>
    <t>บ้านบุ-หนองสรวง-ด่านขุนทด</t>
  </si>
  <si>
    <t>พัฒนาเด็กเล็กบ้านวัง</t>
  </si>
  <si>
    <t xml:space="preserve">          (นางสาวรัตติยา ทิพย์สันเทียะ)</t>
  </si>
  <si>
    <t>ลงชื่อ.................................................. นักวิชาการศึกษา</t>
  </si>
  <si>
    <t>( นายประยูร  ยันประเวช )</t>
  </si>
  <si>
    <t>เฉพาะกิจ</t>
  </si>
  <si>
    <t>ทั่วไป</t>
  </si>
  <si>
    <t>แบบรายงานผลการดำเนินงานตามแผนการจัดหาพัสดุ ประจำปีงบประมาณ พ.ศ. 2558</t>
  </si>
  <si>
    <t>ต.ค. 57 - ก.ย  58</t>
  </si>
  <si>
    <t xml:space="preserve"> 15 ก.ย. 58</t>
  </si>
  <si>
    <t>ตู้กระจกบานเลื่อน</t>
  </si>
  <si>
    <t>โต๊ะทำงานเหล็ก 4.5 ฟุต  2 ตัว</t>
  </si>
  <si>
    <t>เก้าอี้สำนักงาน(สำหรับพนักงาน)</t>
  </si>
  <si>
    <t>คอมพิวเตอร์ สำนักงาน 2 ตัว</t>
  </si>
  <si>
    <t>วัสุเชื้อเพลิงและหล่อลื่น (รถน้ำ)</t>
  </si>
  <si>
    <t>โครงการเพิ่มศักยภาพหรือฝึก-</t>
  </si>
  <si>
    <t>ทบทวนสมาชิก อปพร. ปี 2558</t>
  </si>
  <si>
    <t>ค่าบำรุงรักษาและปรับปรุง  -</t>
  </si>
  <si>
    <t>ครุภัณฑ์ (รถน้ำ)</t>
  </si>
  <si>
    <t xml:space="preserve">วัสดุเชื้อเพลิงและหล่อลื่น </t>
  </si>
  <si>
    <t>(ฉีดพ่นหมอกควัน)</t>
  </si>
  <si>
    <t>(เครื่องพ่นหมอกควัน)</t>
  </si>
  <si>
    <t>โครงการเพิ่มผลผลิตและคุณ -</t>
  </si>
  <si>
    <t>ภาพข้าว</t>
  </si>
  <si>
    <t>ค่าจ้างเหมาดำเนินการดูแลระ -</t>
  </si>
  <si>
    <t>ประปาอบต.บ้านวัง  ม. 3 ,8</t>
  </si>
  <si>
    <t>ประปาอบต.บ้านวัง  ม. 4</t>
  </si>
  <si>
    <t xml:space="preserve"> 30 ก.ย. 58</t>
  </si>
  <si>
    <t>วัสดุสำนักงาน (กิจการประปา)</t>
  </si>
  <si>
    <t>(กิจการประปา)</t>
  </si>
  <si>
    <t>ค่าบำรุงรักษาและปรับปรุงที่ดิน</t>
  </si>
  <si>
    <t>และสิ่งก่อสร้าง</t>
  </si>
  <si>
    <t>ตู้กระจกบานเลื่อน 3 หลัง</t>
  </si>
  <si>
    <r>
      <t>จอภาพแบบ</t>
    </r>
    <r>
      <rPr>
        <sz val="13"/>
        <color indexed="8"/>
        <rFont val="TH SarabunPSK"/>
        <family val="2"/>
      </rPr>
      <t xml:space="preserve"> LCD หรือ LED 2 ตัว</t>
    </r>
  </si>
  <si>
    <t xml:space="preserve">วัสดุสำนักงาน </t>
  </si>
  <si>
    <t>วัดสุก่อสร้าง</t>
  </si>
  <si>
    <t>สว่านกระแทก Rotary</t>
  </si>
  <si>
    <t>เลื่อยวงเดือน</t>
  </si>
  <si>
    <t>แท่นตัดไฟเบอร์</t>
  </si>
  <si>
    <t>อาหารเสริม(นม)</t>
  </si>
  <si>
    <t>โครงการจัดกิจกรรมวันสำคัญ</t>
  </si>
  <si>
    <t>ต่างๆ ของศูนย์พัฒนาเด็กเล็กฯ</t>
  </si>
  <si>
    <t>โครงการเทศน์มหาชาติเฉลิม-</t>
  </si>
  <si>
    <t>พระเกียรติ ฯ</t>
  </si>
  <si>
    <t>วัสดุการศึกษา (หนังสือพิมพ์)</t>
  </si>
  <si>
    <t xml:space="preserve"> ธ.ค. 57 - ก.พ. 58</t>
  </si>
  <si>
    <t>โครงการลอยกระทงของศูนย์</t>
  </si>
  <si>
    <t xml:space="preserve"> 6 พ.ย. 57</t>
  </si>
  <si>
    <t>ในช่วงเทศกาลปีใหม่</t>
  </si>
  <si>
    <t>ธ.ค. 57 - ม.ค  58</t>
  </si>
  <si>
    <t xml:space="preserve"> 5  ม.ค. 58</t>
  </si>
  <si>
    <t>โครงการรั้วชุมชนป้องกันและ</t>
  </si>
  <si>
    <t>แก้ไขปัญหายาเสพติด</t>
  </si>
  <si>
    <t>โครงการเยาวชนบ้านวังรวมพลัง</t>
  </si>
  <si>
    <t>ต้านยาเสพติดอบายมุข ปี 2558</t>
  </si>
  <si>
    <t>ม.ค. 58 - ก.ย  58</t>
  </si>
  <si>
    <t>บ้านวังใหม่ - ถนนวารี</t>
  </si>
  <si>
    <t>โครงการส่งเสิรมศักยภาพกลุ่ม</t>
  </si>
  <si>
    <t>แม่บ้าน กลุ่มสตรีตำบลบ้านวัง</t>
  </si>
  <si>
    <r>
      <t>โครงการปรับปรุง</t>
    </r>
    <r>
      <rPr>
        <sz val="13"/>
        <color indexed="8"/>
        <rFont val="TH SarabunPSK"/>
        <family val="2"/>
      </rPr>
      <t>ถนนลงหินคลุก</t>
    </r>
  </si>
  <si>
    <r>
      <t>โครงการปรับปรุงถนน</t>
    </r>
    <r>
      <rPr>
        <sz val="13"/>
        <rFont val="TH SarabunPSK"/>
        <family val="2"/>
      </rPr>
      <t>ลงหินคลุก</t>
    </r>
  </si>
  <si>
    <t>โครงการเรียนรู้นอกสถานที่</t>
  </si>
  <si>
    <t>ของศูนย์พัฒนาเด็กเล็กบ้านวัง</t>
  </si>
  <si>
    <t>ของศูนย์ฯ และโรงเรียนในพื้นที่</t>
  </si>
  <si>
    <t xml:space="preserve"> 10 ม.ค. 58</t>
  </si>
  <si>
    <t>โครงการเรียนรู้อนุรักษ์ธรรมชาติ</t>
  </si>
  <si>
    <t>โครงการเรียนรู้จากภูมิปัญญา</t>
  </si>
  <si>
    <t>ท้องถิ่นของศูนย์พัฒนาเด็กเล็กฯ</t>
  </si>
  <si>
    <t>โครงการแข่งขันกีฬาต้านยาเสพ</t>
  </si>
  <si>
    <t>ติด"อบต.บ้านวังเกมส์ ครั้งที่ 16"</t>
  </si>
  <si>
    <t>โครงการล้างพิษกายสลายพิษใจ</t>
  </si>
  <si>
    <t>โครงการเข้าร่วมงานประเพณี</t>
  </si>
  <si>
    <t>บวงสรวงอนุสาวรีย์ท้าวสุรนารีฯ</t>
  </si>
  <si>
    <t xml:space="preserve"> ก.พ.58 - มี.ค. 58 </t>
  </si>
  <si>
    <t>โครงการประชุมประชาคมหมู่</t>
  </si>
  <si>
    <t>บ้านเพื่อการจัดทำแผนพัฒนา</t>
  </si>
  <si>
    <t>ม.ค.58 - ก.ย  58</t>
  </si>
  <si>
    <t>ก.พ.58- เม.ย. 58</t>
  </si>
  <si>
    <t>ก.พ. 58- พ.ค. 58</t>
  </si>
  <si>
    <t xml:space="preserve"> 29 พ.ค. 58</t>
  </si>
  <si>
    <t>โครงการสืบสานประเพณีวัน  -</t>
  </si>
  <si>
    <t>สงกรานต์</t>
  </si>
  <si>
    <t>ในช่วงเทศกาลสงกรานต์</t>
  </si>
  <si>
    <t>โครงการรณรงค์ป้องกันโรคไข้</t>
  </si>
  <si>
    <t>เลือดออก ประจำปี 2558</t>
  </si>
  <si>
    <t xml:space="preserve"> เม.ย. 58- มิ.ย. 58</t>
  </si>
  <si>
    <t>โครงการรณรงค์ป้องกันโรคพิษ</t>
  </si>
  <si>
    <t>สุนัขบ้า และควบคุมการเพิ่ม</t>
  </si>
  <si>
    <t>จำนวนประชากรสุนัขและแมว</t>
  </si>
  <si>
    <t>ประจำปี 2558</t>
  </si>
  <si>
    <t>โครงการจัดงานหรือเข้าร่วมงาน</t>
  </si>
  <si>
    <t>ประเพณีจัดงานแห่เทียนพรรษา</t>
  </si>
  <si>
    <t>จ้างที่ปรึกษาเพื่อประเมิน วิจัย</t>
  </si>
  <si>
    <t>ก.ค.58 - ก.ย.58</t>
  </si>
  <si>
    <t>ส.ค.58 - ก.ย.58</t>
  </si>
  <si>
    <t xml:space="preserve"> 28 ก.พ. 58</t>
  </si>
  <si>
    <t>ข้อมูล  ณ  วันที่  31  มีนาคม  พ.ศ. 2558</t>
  </si>
  <si>
    <t>ข้อมูล  ณ  วันที่  31 มีนาคม  พ.ศ. 2558</t>
  </si>
  <si>
    <t xml:space="preserve"> 23 ม.ค. 58</t>
  </si>
  <si>
    <t>สื่อการเรียนการสอนศูนย์พัฒนา-</t>
  </si>
  <si>
    <t>เด็กเล็กบ้านวัง</t>
  </si>
  <si>
    <t>อุดหนุน-</t>
  </si>
  <si>
    <t xml:space="preserve"> 13 มี.ค. 58</t>
  </si>
  <si>
    <t>อุดหนุน รอบที่ 1</t>
  </si>
  <si>
    <t>ข้อมูล  ณ  วันที่  19  มิถุนายน  พ.ศ. 2558</t>
  </si>
  <si>
    <t>ข้อมูล  ณ  วันที่ 19  มิถุนายน  พ.ศ. 2558</t>
  </si>
  <si>
    <t xml:space="preserve">สายบ้านหนองกลางดอน หมู่ ๔ </t>
  </si>
  <si>
    <t xml:space="preserve"> - บ้านวังใหม่  หมู่ที่  ๘  </t>
  </si>
  <si>
    <r>
      <rPr>
        <sz val="13.5"/>
        <rFont val="TH SarabunPSK"/>
        <family val="2"/>
      </rPr>
      <t>ก่อสร้างถนนคอนกรีตเสริมเหล็ก</t>
    </r>
    <r>
      <rPr>
        <sz val="14"/>
        <rFont val="TH SarabunPSK"/>
        <family val="2"/>
      </rPr>
      <t xml:space="preserve"> </t>
    </r>
  </si>
  <si>
    <t xml:space="preserve"> 25 พ.ค. 58</t>
  </si>
  <si>
    <t>งบจัดสรร รอบที่ 1</t>
  </si>
  <si>
    <t>งบจัดสรร -</t>
  </si>
  <si>
    <t>เงินอุดหนุนทั่วไป</t>
  </si>
  <si>
    <t>อุดหนุน</t>
  </si>
  <si>
    <t>ขุดลอกสระหนองท่อ บ้านบุ ม.2</t>
  </si>
  <si>
    <t>งบกลาง</t>
  </si>
  <si>
    <t xml:space="preserve"> 27 พ.ค. 58</t>
  </si>
  <si>
    <t>แก้ไขปัญหาภัยแล้ง</t>
  </si>
  <si>
    <t>ขุดลอกสระหนองไผ่  ม.1</t>
  </si>
  <si>
    <t>ขุดลอกสระบุกระสัง  ม. 10</t>
  </si>
  <si>
    <t xml:space="preserve"> 11 มิ.ย 58</t>
  </si>
  <si>
    <t>ขุดลอกบึงสง่า บ้านวัง  ม.3</t>
  </si>
  <si>
    <t xml:space="preserve"> 11 มิ.ย. 58</t>
  </si>
  <si>
    <t>ซ่อมสร้างผิวทางแอสฟัลท์ติกคอน</t>
  </si>
  <si>
    <r>
      <t xml:space="preserve">กรีต  </t>
    </r>
    <r>
      <rPr>
        <sz val="13"/>
        <color indexed="8"/>
        <rFont val="TH SarabunPSK"/>
        <family val="2"/>
      </rPr>
      <t>สายบ้านวัง–บ้านโคกสะอาด</t>
    </r>
    <r>
      <rPr>
        <sz val="13.2"/>
        <color indexed="8"/>
        <rFont val="TH SarabunPSK"/>
        <family val="2"/>
      </rPr>
      <t xml:space="preserve"> </t>
    </r>
  </si>
  <si>
    <t>เงินอุดหนุน-</t>
  </si>
  <si>
    <t>เงินอุดหนุนเฉพาะกิจ</t>
  </si>
  <si>
    <t xml:space="preserve">ก่อสร้างถนนคสล. สายโคก - </t>
  </si>
  <si>
    <t>ต.หนองสรวง บ้านบุ ม.2</t>
  </si>
  <si>
    <t>งบจัดสรร (เพิ่มเติม)</t>
  </si>
  <si>
    <t xml:space="preserve"> 2 ต.ค.58</t>
  </si>
  <si>
    <t xml:space="preserve">งบจัดสรร </t>
  </si>
  <si>
    <t xml:space="preserve">                                     การเบิก-จ่าย  ตามแบบรายงานผลการดำเนินงานตามแผนการจัดหาพัสดุ ประจำปีงบประมาณ พ.ศ. 2558</t>
  </si>
  <si>
    <t>การเบิก-จ่าย แบบรายงานผลการดำเนินงานตามแผนการจัดหาพัสดุ ประจำปีงบประมาณ พ.ศ. 2558</t>
  </si>
  <si>
    <t xml:space="preserve">                                      การเบิก-จ่าย ตามแบบรายงานผลการดำเนินงานตามแผนการจัดหาพัสดุ ประจำปีงบประมาณ พ.ศ. 2558</t>
  </si>
  <si>
    <t xml:space="preserve">                                    การเบิก-จ่าย ตามแบบรายงานผลการดำเนินงานตามแผนการจัดหาพัสดุ ประจำปีงบประมาณ พ.ศ. 2558</t>
  </si>
  <si>
    <t xml:space="preserve">                                     การเบิก-จ่าย ตามแบบรายงานผลการดำเนินงานตามแผนการจัดหาพัสดุ ประจำปีงบประมาณ พ.ศ. 2558</t>
  </si>
  <si>
    <t xml:space="preserve">                                         การเบิก-จ่าย ตามแบบรายงานผลการดำเนินงานตามแผนการจัดหาพัสดุ ประจำปีงบประมาณ พ.ศ. 2558</t>
  </si>
  <si>
    <t>ค่าบำรุงรักษาและซ่อมแซม</t>
  </si>
  <si>
    <t xml:space="preserve">          (นางอารีย์  วิชัยวัฒนา)</t>
  </si>
  <si>
    <t>ค่าใช้จ่ายในการฝึกอบรมสัมมนาและศึกษา</t>
  </si>
  <si>
    <t>ดูงานเพื่อพัฒนาประสิทธิภาพการปฏิบัตงาน</t>
  </si>
  <si>
    <t>ค่าจัดซื้อเครื่องปรับอากาศ</t>
  </si>
  <si>
    <t>โครงการก่อสร้างถนนคอนกรีตเสริมเหล็ก</t>
  </si>
  <si>
    <t>โครงการวางท่อระบายน้ำ กระเลิงหนองตาล</t>
  </si>
  <si>
    <t>ประฐมศึกษาปีที่ 6 ของโรงเรียนในพื้นที่</t>
  </si>
  <si>
    <t>ค่าใช้จ่ายในการจัดงานหรือเข้าร่วมงาน</t>
  </si>
  <si>
    <t>วันสำคัญของราชการ</t>
  </si>
  <si>
    <t xml:space="preserve">           (นางเดือนเพ็ญ   เจิมขุนทด)</t>
  </si>
  <si>
    <t>โครงการจัดงานวันเด็กแห่งชาติศูนย์พัฒนา-</t>
  </si>
  <si>
    <t>เด็กเล็กและโรงเรียนในพื้นที่</t>
  </si>
  <si>
    <t>ข้อมูล  ณ  วันที่  30  ธันวาคม  พ.ศ. 2559</t>
  </si>
  <si>
    <t>แผนการจัดหาพัสดุ  ประจำปีงบประมาณ พ.ศ. 2560</t>
  </si>
  <si>
    <t>ต.ค. 59 - ก.ย. 60</t>
  </si>
  <si>
    <t>เครื่องสแกนลายนิ้วมือฯ</t>
  </si>
  <si>
    <t>ธ.ค. 59 - ม.ค. 60</t>
  </si>
  <si>
    <t>เม.ย .60</t>
  </si>
  <si>
    <t xml:space="preserve"> ต.ค. 59 - ก.ย. 60</t>
  </si>
  <si>
    <t>ต.ค. 59- ก.ย. 60</t>
  </si>
  <si>
    <t xml:space="preserve"> ก.พ.60 - เม.ย. 60</t>
  </si>
  <si>
    <t>โครงการป้องกันและแก้ไขปัญหายาเสพติด</t>
  </si>
  <si>
    <t>ประจำปีงบประมาณ พ.ศ. 2560</t>
  </si>
  <si>
    <t xml:space="preserve"> ม.ค.60 - ก.ย. 60</t>
  </si>
  <si>
    <t>ยาเสพติด (อบายมุข) ประจำปี 2560</t>
  </si>
  <si>
    <t xml:space="preserve"> ม.ค. 60 - ก.ย. 60</t>
  </si>
  <si>
    <t>ม.ค. 60 - ก.ย. 60</t>
  </si>
  <si>
    <t>โครงการรักน้ำ รักป่า รักษาแผ่นดิน</t>
  </si>
  <si>
    <t>โครงการปลูกหญ้าแฝกเฉลมพระเกียรติ</t>
  </si>
  <si>
    <t>โครงการตรวจคัดกรองเกษตรกรและปรับ-</t>
  </si>
  <si>
    <t>เปลี่ยนพฤติกรรมของเกษตรกรฯ</t>
  </si>
  <si>
    <t>ลงชื่อ................................................. หัวหน้าสำนักปลัด</t>
  </si>
  <si>
    <t>จัดหาเมื่อมีงบประมาณ-</t>
  </si>
  <si>
    <t>เครื่องคอมพิวเตอร์สำหรับสำนักงาน</t>
  </si>
  <si>
    <t>เก้าอี้สำหรับผู้บริหาร</t>
  </si>
  <si>
    <t>ม ค. 60 - ก.ย. 60</t>
  </si>
  <si>
    <t>บำรุงรักษาและปรับปรุงที่ดินและสิ่งก่อสร้าง</t>
  </si>
  <si>
    <t>เพียงพอ</t>
  </si>
  <si>
    <t>โครงการก่อสร้างถนนคอนกรีตเสริมเหล็ก-</t>
  </si>
  <si>
    <t>อบต.บ้านวัง  หมู่ที่  3 , 8</t>
  </si>
  <si>
    <t>ต.ค 59 - ก.ย. 60</t>
  </si>
  <si>
    <t>ของกองการศึกษาฯ  องค์การบริหารส่วนตำบลบ้านวัง  อำเภอโนนไทย   จังหวัดนครราชสีมา</t>
  </si>
  <si>
    <t>ตู้เหล็กเก็บแฟ้ม 40 ช่อง (จำนวน 3 หลัง)</t>
  </si>
  <si>
    <t>ตู้บานเปิดกระจกใส 4 ช่อง (จำนวน 2 หลัง)</t>
  </si>
  <si>
    <t>กล้องถ่ายภาพนิ่ง ระบบดิจิตอล</t>
  </si>
  <si>
    <t>โครงการเรียนรู้นอกสถานที่ของศูนย์  -</t>
  </si>
  <si>
    <t>กรณีพิเศษ</t>
  </si>
  <si>
    <t>เป็นรายงวด</t>
  </si>
  <si>
    <t>การศาสนา วัฒนธรรมและ-</t>
  </si>
  <si>
    <t>นันทนาการ</t>
  </si>
  <si>
    <t>การศึกษา</t>
  </si>
  <si>
    <t>ม.ค. 60 - ก.ย.60</t>
  </si>
  <si>
    <t xml:space="preserve">โครงการแข่งขันกีฬาต้านยาเสพติด </t>
  </si>
  <si>
    <t>"อบต.บ้านวังเกมส์ ครั้งที่  18"</t>
  </si>
  <si>
    <t>ค่าพวงมาลัย ช่อดอกไม้ กระเช้าดอกไม้ฯ</t>
  </si>
  <si>
    <t xml:space="preserve"> เม.ย. 60</t>
  </si>
  <si>
    <t>โครงการสืบสานประเพณีวันสงกรานต์</t>
  </si>
  <si>
    <t>วันผู้สูงอายุ</t>
  </si>
  <si>
    <t>ของกองสวัสดิการสังคม  องค์การบริหารส่วนตำบลบ้านวัง  อำเภอโนนไทย   จังหวัดนครราชสีมา</t>
  </si>
  <si>
    <r>
      <t>เครื่องพิมพ์เลเซอร์/ชนิด</t>
    </r>
    <r>
      <rPr>
        <sz val="12"/>
        <color indexed="8"/>
        <rFont val="Angsana New"/>
        <family val="1"/>
      </rPr>
      <t>LED สีแบบNetwork</t>
    </r>
  </si>
  <si>
    <t>ลงชื่อ........................................... ผอ.กองสวัสดิการสังคม</t>
  </si>
  <si>
    <t xml:space="preserve">                            แผนการจัดหาพัสดุ  ประจำปีงบประมาณ พ.ศ. 2560             </t>
  </si>
  <si>
    <t xml:space="preserve">                            แผนการจัดหาพัสดุ  ประจำปีงบประมาณ พ.ศ. 2560              </t>
  </si>
  <si>
    <t xml:space="preserve">                            แผนการจัดหาพัสดุ  ประจำปีงบประมาณ พ.ศ. 2560               </t>
  </si>
  <si>
    <t>ก</t>
  </si>
  <si>
    <t>E-Auction</t>
  </si>
  <si>
    <t>กองการศึกษาฯ</t>
  </si>
  <si>
    <t xml:space="preserve">                            แผนการจัดหาพัสดุ  ประจำปีงบประมาณ พ.ศ. 2560           </t>
  </si>
  <si>
    <t>กองสวัสดิการ</t>
  </si>
  <si>
    <t>จึงเรียนมาเพื่อโปรดพิจารณาอนุมัติดำเนินการตามแผนจัดหาพัสดุ ประจำปีงบประมาณ พ.ศ. 2560</t>
  </si>
  <si>
    <t>มิ.ย. 60 - ก.ย. 60</t>
  </si>
  <si>
    <t>บำรุงรักษา และซ่อมแซม</t>
  </si>
  <si>
    <t>โครงการส่งเสริมพัฒนาความรู้ความสามารถ</t>
  </si>
  <si>
    <t xml:space="preserve">ของบุคลากร </t>
  </si>
  <si>
    <t>จัดซื้อรถบรรทุก (ดีเซล)</t>
  </si>
  <si>
    <t>สอบราคา</t>
  </si>
  <si>
    <t xml:space="preserve">ค่าก่อสร้างห้องเก็บพัสดุ </t>
  </si>
  <si>
    <t>ตกลราคา</t>
  </si>
  <si>
    <t>โครงการประชุมเชิงปฏิบัติการเพื่อจัดทำแผน</t>
  </si>
  <si>
    <t>พัฒนาตำบล</t>
  </si>
  <si>
    <t>โครงการส่งเสริมและสนับสนุนการดำเนิน</t>
  </si>
  <si>
    <t>ตามหลักปรัชญาเศรษฐกิจพอเพียง</t>
  </si>
  <si>
    <t>โครงการรณรงค์ป้องกันและควบคุมโรค-</t>
  </si>
  <si>
    <t>พิษสุนัขบ้า</t>
  </si>
  <si>
    <t>บันไดอลูมิเนียมพาดสไลด์ 2 ตอน 16ฟุต</t>
  </si>
  <si>
    <t xml:space="preserve">สายบ้านวังใหม่ - บ้านถนนวารี   </t>
  </si>
  <si>
    <t>e-Auction</t>
  </si>
  <si>
    <t xml:space="preserve"> (2)อาหารเสริม(นม)สำหรับเด็กเล็กของศูนย์</t>
  </si>
  <si>
    <t>(1)ค่าอาหารเสริม(นม)สำหรับเด็กเล็ก-เด็ก</t>
  </si>
  <si>
    <t>โครงการส่งเสริมคุณธรรมจริยธรรม และ -</t>
  </si>
  <si>
    <t>การป้องกันการทุจริต</t>
  </si>
  <si>
    <t>ธ.ค. 59 - ก.พ. 60</t>
  </si>
  <si>
    <t>โครงการมอบผ้าห่มกันหนาวแก่ประชาชน</t>
  </si>
  <si>
    <t>ผู้ประสบภัยหนาว</t>
  </si>
  <si>
    <t xml:space="preserve"> ต.ค.59- ก.ย. 60</t>
  </si>
  <si>
    <t>โครงการสงเคราะห์เด็กขาดแคลนยากไร้ฯ</t>
  </si>
  <si>
    <t>เป็นรายเดือน</t>
  </si>
  <si>
    <t>ธ.ค. 59 - ก.ย. 60</t>
  </si>
  <si>
    <t>โครงการบ้านท้องถิ่นไทยประชารัฐร่วมใจ</t>
  </si>
  <si>
    <t>เทิดไท้องค์ราชัน ราชินี</t>
  </si>
  <si>
    <t xml:space="preserve"> โครงการส่งเสริมพัฒนาความรู้ความสามารถ</t>
  </si>
  <si>
    <t>ของบุคลากร</t>
  </si>
  <si>
    <t>ม.ค.60 - ก.ย. 60</t>
  </si>
  <si>
    <t>ค่าก่อสร้างห้องเก็บพัสดุ</t>
  </si>
  <si>
    <t>โครงกาส่งเสริมและสนับสนุนการดำเนินตาม</t>
  </si>
  <si>
    <t>หลักปรัชญาเศรษฐกิจพอเพียง</t>
  </si>
  <si>
    <t>ค่าบำรุงรักษาและปรับซ่อมแซม</t>
  </si>
  <si>
    <t>บันไดอลูมิเนียมพาดสไลด์ 2 ตอน 16 ฟุต</t>
  </si>
  <si>
    <t xml:space="preserve">สายบ.วังใหม่ - บ.ถนนวารี   </t>
  </si>
  <si>
    <t>(2) อาหารเสริม(นม)สำหรับเด็กเล็กของศูนย์</t>
  </si>
  <si>
    <t>โครงการส่งเสริมคุณธรรมจริยธรรม และ</t>
  </si>
  <si>
    <t xml:space="preserve"> ธ.ค. 59 - ก.พ. 60</t>
  </si>
  <si>
    <t>โครงการมอบผ้าห่มกันหนาวฯ</t>
  </si>
  <si>
    <t>ต.ค.59 - ก.ย. 60</t>
  </si>
  <si>
    <t>ธ.ค.59 - ก.ย.60</t>
  </si>
  <si>
    <t>โครงการบ้านท้องถิ่นไทยประชารัฐร่วมใจฯ</t>
  </si>
  <si>
    <t>จัดซื้อรถยนต์บรรทุก(ดีเซล)</t>
  </si>
  <si>
    <t xml:space="preserve"> 15 ก.ย. 60</t>
  </si>
  <si>
    <t>ต.ค. 59 - ก.ย  60</t>
  </si>
  <si>
    <t xml:space="preserve"> ม.ค.60</t>
  </si>
  <si>
    <t>แบบรายงานผลการดำเนินงานตามแผนการจัดหาพัสดุ ประจำปีงบประมาณ พ.ศ. 2560</t>
  </si>
  <si>
    <t>โครงการประชุมเชิงปฏิบัติการเพื่อจัด</t>
  </si>
  <si>
    <t>ทำแผนพัฒนาตำบล</t>
  </si>
  <si>
    <t>โครงการป้องกันและแก้ไขปัญหายา  -</t>
  </si>
  <si>
    <t>เสพติดประจำปีงบประมาณ พ.ศ. 2560</t>
  </si>
  <si>
    <t>ต.ค. 59 - เม.ย  60</t>
  </si>
  <si>
    <t>ม.ค 60 - ก.ย 60</t>
  </si>
  <si>
    <t>ม.ค.60- ก.ย. 60</t>
  </si>
  <si>
    <t xml:space="preserve"> เม.ย.60</t>
  </si>
  <si>
    <t xml:space="preserve"> ก.พ. 60</t>
  </si>
  <si>
    <t xml:space="preserve"> ก.ย. 60</t>
  </si>
  <si>
    <t xml:space="preserve">  ก.ย. 60</t>
  </si>
  <si>
    <t>(1)ค่าอาหารเสริม(นม)สำหรับเด็กเล็กเด็ก</t>
  </si>
  <si>
    <t xml:space="preserve"> 30 ก.ย. 60</t>
  </si>
  <si>
    <t>สาธารณสุข</t>
  </si>
  <si>
    <t>"</t>
  </si>
  <si>
    <t xml:space="preserve">   ** สรุปผลการจัดซื้อจัดจ้าง และการเบิกจ่าย  ไตรมาสที่ 1  ( ตุลาคม 2559 - ธันวาคม  2559  )</t>
  </si>
  <si>
    <t>เบิกจ่าย</t>
  </si>
  <si>
    <t>ตั้งไว้</t>
  </si>
  <si>
    <t xml:space="preserve">     หัก จัดซื้อจัดจ้าง/ เบิกจ่าย           1,456,478.29    บาท                               24.58 %</t>
  </si>
  <si>
    <t>งบประมาณตั้งไว้                           5,924,500.00    บาท                             100.00 %</t>
  </si>
  <si>
    <t xml:space="preserve">               กันเงินงบประมาณรายจ่ายประจำปี พ.ศ. 2559    หมวด ค่าที่ดินและสิ่งก่อสร้าง ประเภท ค่าก่อสร้างสิ่งสาธารณูปโภค                                                                         </t>
  </si>
  <si>
    <t>บ้านดอนตำแยหมู่ที่ 1</t>
  </si>
  <si>
    <t xml:space="preserve">โครงการซ่อมแซมถนนลงหินคลุก </t>
  </si>
  <si>
    <t xml:space="preserve">สายบ้านดอนตำแย -ค้างพลูกลาง </t>
  </si>
  <si>
    <t>ซอยบ้านนายถวิล หมู่ที่  3</t>
  </si>
  <si>
    <t>ซอยบ้านนายแหม่ว  หมู่ที่  3</t>
  </si>
  <si>
    <t>ซอยบ้านนายทึม  หมุ่ที่ 3</t>
  </si>
  <si>
    <t>โครงการวางท่อระบายน้ำ ที่นานายสวน</t>
  </si>
  <si>
    <t>บ้านหนองน้ำใส  หมู่ที่ 5</t>
  </si>
  <si>
    <t>บ้านวังใหม่  หมู่ที่ 8</t>
  </si>
  <si>
    <t>โครงการวางท่อระบายน้ำ ทางเข้ากระเลิง-</t>
  </si>
  <si>
    <t>หนองตาล  บ้านวังใหม่  หมู่ที่ 8</t>
  </si>
  <si>
    <t xml:space="preserve"> ซอยบ้านนายทองดี บ้านดอนใหม่  หมู่ที่ 10</t>
  </si>
  <si>
    <t>สายหนองน้ำใส -ตำบลบัลลังก์ หมู่ที่ 5</t>
  </si>
  <si>
    <t xml:space="preserve">โครงการซ่อมแซมถนนลงหินคลุก ซอย 2 </t>
  </si>
  <si>
    <t>หมู่ที่ 6 บ้านโคกสะอาด</t>
  </si>
  <si>
    <t>ซอยบ้านนายวินัย  หมู่ที่ 10</t>
  </si>
  <si>
    <t>สายหน้าวัด - ถนนลาดยาง หมู่ที่ 9</t>
  </si>
  <si>
    <t>โครงการเสริมผิวจราจรแอสฟัลท์</t>
  </si>
  <si>
    <t>ซอยบ้านนายใบ บ้านหนองกลางดอน หมู่ที่ 4</t>
  </si>
  <si>
    <t xml:space="preserve">โครงการปรับปรุงถนนหินคลุก  </t>
  </si>
  <si>
    <t>สายบ้านหนองกลางดอน - บ้านวังใหม่ หมู่ที่ 4</t>
  </si>
  <si>
    <t xml:space="preserve">โครงการปรับปรุงถนนลูกรัง  </t>
  </si>
  <si>
    <t>สายบ้านหนองกลางดอนเชื่อมสายบ้านวังใหม่</t>
  </si>
  <si>
    <t>บ้านหนองกลางดอน  หมู่ที่ 4</t>
  </si>
  <si>
    <t xml:space="preserve"> -2-</t>
  </si>
  <si>
    <t xml:space="preserve"> -3-</t>
  </si>
  <si>
    <t>โครงการปรับปรุงถนนลูกรัง สายนาบุ่ง</t>
  </si>
  <si>
    <t>บ้านถนนวารี  หมู่ที่ 7</t>
  </si>
  <si>
    <t xml:space="preserve">สายบ้านวังใหม่ - บ้านถนนวารี  หมู่ที่ 8 </t>
  </si>
  <si>
    <t>บ้านวังใหม่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</si>
</sst>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1E]d\ mmmm\ yyyy"/>
    <numFmt numFmtId="204" formatCode="[$-F800]dddd\,\ mmmm\ dd\,\ yyyy"/>
    <numFmt numFmtId="205" formatCode="[$-107041E]d\ mmm\ yy;@"/>
    <numFmt numFmtId="206" formatCode="[$-107041E]d\ mmmm\ yyyy;@"/>
    <numFmt numFmtId="207" formatCode="_-* #,##0.0_-;\-* #,##0.0_-;_-* &quot;-&quot;??_-;_-@_-"/>
    <numFmt numFmtId="208" formatCode="_-* #,##0_-;\-* #,##0_-;_-* &quot;-&quot;??_-;_-@_-"/>
    <numFmt numFmtId="209" formatCode="[$-101041E]d\ mmm\ yy;@"/>
    <numFmt numFmtId="210" formatCode="mmm\-yyyy"/>
    <numFmt numFmtId="211" formatCode="0.000"/>
    <numFmt numFmtId="212" formatCode="[&lt;=99999999][$-D000000]0\-####\-####;[$-D000000]#\-####\-####"/>
    <numFmt numFmtId="213" formatCode="[&lt;=9999999][$-D000000]###\-####;[$-D000000]\(0#\)\ ###\-####"/>
    <numFmt numFmtId="214" formatCode="_-* #,##0.000_-;\-* #,##0.000_-;_-* &quot;-&quot;??_-;_-@_-"/>
    <numFmt numFmtId="215" formatCode="_-* #,##0.0000_-;\-* #,##0.0000_-;_-* &quot;-&quot;??_-;_-@_-"/>
  </numFmts>
  <fonts count="104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sz val="14"/>
      <color indexed="8"/>
      <name val="Angsana New"/>
      <family val="1"/>
    </font>
    <font>
      <sz val="13"/>
      <name val="Angsana New"/>
      <family val="1"/>
    </font>
    <font>
      <sz val="14"/>
      <color indexed="9"/>
      <name val="Angsana New"/>
      <family val="1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sz val="13"/>
      <name val="TH SarabunPSK"/>
      <family val="2"/>
    </font>
    <font>
      <sz val="13.5"/>
      <color indexed="8"/>
      <name val="TH SarabunPSK"/>
      <family val="2"/>
    </font>
    <font>
      <sz val="13.5"/>
      <name val="TH SarabunPSK"/>
      <family val="2"/>
    </font>
    <font>
      <sz val="13.2"/>
      <color indexed="8"/>
      <name val="TH SarabunPSK"/>
      <family val="2"/>
    </font>
    <font>
      <sz val="12"/>
      <color indexed="8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u val="single"/>
      <sz val="14"/>
      <color indexed="8"/>
      <name val="Angsana New"/>
      <family val="1"/>
    </font>
    <font>
      <sz val="14"/>
      <color indexed="10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sz val="8"/>
      <color indexed="8"/>
      <name val="TH SarabunPSK"/>
      <family val="2"/>
    </font>
    <font>
      <sz val="16"/>
      <color indexed="8"/>
      <name val="TH SarabunPSK"/>
      <family val="2"/>
    </font>
    <font>
      <sz val="13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20"/>
      <color indexed="8"/>
      <name val="TH SarabunPSK"/>
      <family val="2"/>
    </font>
    <font>
      <sz val="12"/>
      <color indexed="8"/>
      <name val="Symbol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Vladimir Script"/>
      <family val="4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sz val="14"/>
      <color rgb="FFFF0000"/>
      <name val="TH SarabunPSK"/>
      <family val="2"/>
    </font>
    <font>
      <sz val="13.5"/>
      <color rgb="FF000000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8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b/>
      <u val="single"/>
      <sz val="20"/>
      <color theme="1"/>
      <name val="TH SarabunPSK"/>
      <family val="2"/>
    </font>
    <font>
      <sz val="12"/>
      <color theme="1"/>
      <name val="Vladimir Script"/>
      <family val="4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8" fontId="3" fillId="0" borderId="12" xfId="37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208" fontId="3" fillId="0" borderId="13" xfId="37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08" fontId="3" fillId="0" borderId="10" xfId="37" applyNumberFormat="1" applyFont="1" applyFill="1" applyBorder="1" applyAlignment="1">
      <alignment/>
    </xf>
    <xf numFmtId="208" fontId="3" fillId="0" borderId="0" xfId="37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8" fontId="3" fillId="0" borderId="0" xfId="37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208" fontId="3" fillId="0" borderId="0" xfId="37" applyNumberFormat="1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8" fontId="3" fillId="0" borderId="0" xfId="37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8" fontId="1" fillId="0" borderId="0" xfId="0" applyNumberFormat="1" applyFont="1" applyAlignment="1">
      <alignment/>
    </xf>
    <xf numFmtId="208" fontId="1" fillId="0" borderId="0" xfId="37" applyNumberFormat="1" applyFont="1" applyAlignment="1">
      <alignment/>
    </xf>
    <xf numFmtId="0" fontId="3" fillId="0" borderId="0" xfId="0" applyFont="1" applyBorder="1" applyAlignment="1">
      <alignment/>
    </xf>
    <xf numFmtId="208" fontId="1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3" fontId="10" fillId="0" borderId="14" xfId="37" applyFont="1" applyFill="1" applyBorder="1" applyAlignment="1">
      <alignment horizontal="right"/>
    </xf>
    <xf numFmtId="43" fontId="10" fillId="0" borderId="11" xfId="37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43" fontId="10" fillId="0" borderId="15" xfId="37" applyFont="1" applyFill="1" applyBorder="1" applyAlignment="1">
      <alignment horizontal="right"/>
    </xf>
    <xf numFmtId="43" fontId="10" fillId="0" borderId="15" xfId="37" applyFont="1" applyFill="1" applyBorder="1" applyAlignment="1">
      <alignment/>
    </xf>
    <xf numFmtId="209" fontId="10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3" fontId="10" fillId="0" borderId="0" xfId="37" applyFont="1" applyFill="1" applyBorder="1" applyAlignment="1">
      <alignment horizontal="right"/>
    </xf>
    <xf numFmtId="20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center"/>
    </xf>
    <xf numFmtId="43" fontId="10" fillId="0" borderId="0" xfId="37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3" fontId="12" fillId="0" borderId="14" xfId="37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43" fontId="12" fillId="0" borderId="14" xfId="37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43" fontId="12" fillId="0" borderId="15" xfId="37" applyFont="1" applyFill="1" applyBorder="1" applyAlignment="1">
      <alignment horizontal="right"/>
    </xf>
    <xf numFmtId="43" fontId="12" fillId="0" borderId="15" xfId="37" applyFont="1" applyFill="1" applyBorder="1" applyAlignment="1">
      <alignment horizontal="center"/>
    </xf>
    <xf numFmtId="43" fontId="12" fillId="0" borderId="15" xfId="37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37" applyFont="1" applyFill="1" applyBorder="1" applyAlignment="1">
      <alignment horizontal="right"/>
    </xf>
    <xf numFmtId="43" fontId="12" fillId="0" borderId="0" xfId="37" applyFont="1" applyFill="1" applyBorder="1" applyAlignment="1">
      <alignment/>
    </xf>
    <xf numFmtId="209" fontId="10" fillId="0" borderId="11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43" fontId="12" fillId="0" borderId="11" xfId="37" applyFont="1" applyFill="1" applyBorder="1" applyAlignment="1">
      <alignment horizontal="center"/>
    </xf>
    <xf numFmtId="17" fontId="10" fillId="0" borderId="1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3" fontId="10" fillId="0" borderId="17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43" fontId="12" fillId="0" borderId="16" xfId="37" applyFont="1" applyFill="1" applyBorder="1" applyAlignment="1">
      <alignment horizontal="right"/>
    </xf>
    <xf numFmtId="43" fontId="12" fillId="0" borderId="16" xfId="37" applyFont="1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9" fillId="0" borderId="17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43" fontId="12" fillId="0" borderId="18" xfId="37" applyFont="1" applyFill="1" applyBorder="1" applyAlignment="1">
      <alignment horizontal="right"/>
    </xf>
    <xf numFmtId="43" fontId="12" fillId="0" borderId="18" xfId="37" applyFont="1" applyFill="1" applyBorder="1" applyAlignment="1">
      <alignment horizontal="center"/>
    </xf>
    <xf numFmtId="43" fontId="12" fillId="0" borderId="18" xfId="37" applyFont="1" applyFill="1" applyBorder="1" applyAlignment="1">
      <alignment/>
    </xf>
    <xf numFmtId="209" fontId="10" fillId="0" borderId="18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43" fontId="12" fillId="0" borderId="17" xfId="37" applyFont="1" applyFill="1" applyBorder="1" applyAlignment="1">
      <alignment horizontal="right"/>
    </xf>
    <xf numFmtId="43" fontId="12" fillId="0" borderId="17" xfId="37" applyFont="1" applyFill="1" applyBorder="1" applyAlignment="1">
      <alignment/>
    </xf>
    <xf numFmtId="0" fontId="12" fillId="0" borderId="15" xfId="0" applyFont="1" applyBorder="1" applyAlignment="1">
      <alignment/>
    </xf>
    <xf numFmtId="43" fontId="17" fillId="0" borderId="15" xfId="37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3" fontId="12" fillId="0" borderId="17" xfId="37" applyFont="1" applyFill="1" applyBorder="1" applyAlignment="1">
      <alignment horizontal="center"/>
    </xf>
    <xf numFmtId="209" fontId="10" fillId="0" borderId="17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0" fillId="0" borderId="0" xfId="0" applyFont="1" applyFill="1" applyAlignment="1">
      <alignment/>
    </xf>
    <xf numFmtId="0" fontId="81" fillId="0" borderId="11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1" fillId="0" borderId="13" xfId="0" applyFont="1" applyFill="1" applyBorder="1" applyAlignment="1">
      <alignment horizontal="center"/>
    </xf>
    <xf numFmtId="0" fontId="81" fillId="0" borderId="13" xfId="0" applyFont="1" applyFill="1" applyBorder="1" applyAlignment="1">
      <alignment/>
    </xf>
    <xf numFmtId="0" fontId="82" fillId="0" borderId="13" xfId="0" applyFont="1" applyFill="1" applyBorder="1" applyAlignment="1">
      <alignment horizontal="center"/>
    </xf>
    <xf numFmtId="17" fontId="81" fillId="0" borderId="13" xfId="0" applyNumberFormat="1" applyFont="1" applyFill="1" applyBorder="1" applyAlignment="1">
      <alignment horizontal="center"/>
    </xf>
    <xf numFmtId="49" fontId="81" fillId="0" borderId="13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19" xfId="0" applyFont="1" applyFill="1" applyBorder="1" applyAlignment="1">
      <alignment horizontal="center"/>
    </xf>
    <xf numFmtId="0" fontId="81" fillId="0" borderId="19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1" fillId="0" borderId="0" xfId="0" applyFont="1" applyAlignment="1">
      <alignment/>
    </xf>
    <xf numFmtId="0" fontId="81" fillId="0" borderId="1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3" xfId="0" applyFont="1" applyFill="1" applyBorder="1" applyAlignment="1">
      <alignment/>
    </xf>
    <xf numFmtId="0" fontId="81" fillId="0" borderId="13" xfId="0" applyFont="1" applyFill="1" applyBorder="1" applyAlignment="1">
      <alignment horizontal="left"/>
    </xf>
    <xf numFmtId="43" fontId="10" fillId="0" borderId="18" xfId="37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43" fontId="10" fillId="0" borderId="17" xfId="37" applyFont="1" applyFill="1" applyBorder="1" applyAlignment="1">
      <alignment horizontal="right"/>
    </xf>
    <xf numFmtId="43" fontId="10" fillId="0" borderId="17" xfId="37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9" fillId="0" borderId="0" xfId="0" applyFont="1" applyBorder="1" applyAlignment="1">
      <alignment/>
    </xf>
    <xf numFmtId="208" fontId="12" fillId="0" borderId="15" xfId="37" applyNumberFormat="1" applyFont="1" applyFill="1" applyBorder="1" applyAlignment="1">
      <alignment horizontal="right"/>
    </xf>
    <xf numFmtId="208" fontId="12" fillId="0" borderId="15" xfId="37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0" fontId="83" fillId="0" borderId="13" xfId="0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83" fillId="0" borderId="14" xfId="0" applyFont="1" applyFill="1" applyBorder="1" applyAlignment="1">
      <alignment/>
    </xf>
    <xf numFmtId="0" fontId="83" fillId="0" borderId="16" xfId="0" applyFont="1" applyFill="1" applyBorder="1" applyAlignment="1">
      <alignment/>
    </xf>
    <xf numFmtId="0" fontId="83" fillId="0" borderId="18" xfId="0" applyFont="1" applyFill="1" applyBorder="1" applyAlignment="1">
      <alignment/>
    </xf>
    <xf numFmtId="0" fontId="83" fillId="0" borderId="0" xfId="0" applyFont="1" applyAlignment="1">
      <alignment/>
    </xf>
    <xf numFmtId="0" fontId="83" fillId="0" borderId="15" xfId="0" applyFont="1" applyBorder="1" applyAlignment="1">
      <alignment/>
    </xf>
    <xf numFmtId="49" fontId="83" fillId="0" borderId="15" xfId="0" applyNumberFormat="1" applyFont="1" applyFill="1" applyBorder="1" applyAlignment="1">
      <alignment/>
    </xf>
    <xf numFmtId="0" fontId="84" fillId="0" borderId="13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85" fillId="0" borderId="18" xfId="0" applyFont="1" applyFill="1" applyBorder="1" applyAlignment="1">
      <alignment horizontal="center"/>
    </xf>
    <xf numFmtId="208" fontId="12" fillId="0" borderId="18" xfId="37" applyNumberFormat="1" applyFont="1" applyFill="1" applyBorder="1" applyAlignment="1">
      <alignment horizontal="right"/>
    </xf>
    <xf numFmtId="208" fontId="12" fillId="0" borderId="14" xfId="37" applyNumberFormat="1" applyFont="1" applyFill="1" applyBorder="1" applyAlignment="1">
      <alignment horizontal="right"/>
    </xf>
    <xf numFmtId="208" fontId="12" fillId="0" borderId="18" xfId="37" applyNumberFormat="1" applyFont="1" applyFill="1" applyBorder="1" applyAlignment="1">
      <alignment horizontal="center"/>
    </xf>
    <xf numFmtId="208" fontId="12" fillId="0" borderId="11" xfId="37" applyNumberFormat="1" applyFont="1" applyFill="1" applyBorder="1" applyAlignment="1">
      <alignment horizontal="center"/>
    </xf>
    <xf numFmtId="208" fontId="12" fillId="0" borderId="15" xfId="37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208" fontId="12" fillId="0" borderId="17" xfId="37" applyNumberFormat="1" applyFont="1" applyFill="1" applyBorder="1" applyAlignment="1">
      <alignment horizontal="right"/>
    </xf>
    <xf numFmtId="0" fontId="83" fillId="0" borderId="18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22" fillId="0" borderId="18" xfId="0" applyFont="1" applyFill="1" applyBorder="1" applyAlignment="1">
      <alignment/>
    </xf>
    <xf numFmtId="0" fontId="87" fillId="0" borderId="18" xfId="0" applyFont="1" applyFill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1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1" fillId="0" borderId="22" xfId="0" applyFont="1" applyFill="1" applyBorder="1" applyAlignment="1">
      <alignment/>
    </xf>
    <xf numFmtId="0" fontId="81" fillId="0" borderId="13" xfId="0" applyFont="1" applyBorder="1" applyAlignment="1">
      <alignment/>
    </xf>
    <xf numFmtId="0" fontId="8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208" fontId="3" fillId="0" borderId="21" xfId="37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8" fillId="0" borderId="15" xfId="0" applyFont="1" applyFill="1" applyBorder="1" applyAlignment="1">
      <alignment/>
    </xf>
    <xf numFmtId="0" fontId="88" fillId="0" borderId="14" xfId="0" applyFont="1" applyFill="1" applyBorder="1" applyAlignment="1">
      <alignment/>
    </xf>
    <xf numFmtId="0" fontId="88" fillId="0" borderId="13" xfId="0" applyFont="1" applyBorder="1" applyAlignment="1">
      <alignment/>
    </xf>
    <xf numFmtId="0" fontId="89" fillId="0" borderId="0" xfId="0" applyFont="1" applyAlignment="1">
      <alignment/>
    </xf>
    <xf numFmtId="0" fontId="83" fillId="0" borderId="11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0" borderId="10" xfId="0" applyFont="1" applyFill="1" applyBorder="1" applyAlignment="1">
      <alignment horizontal="right"/>
    </xf>
    <xf numFmtId="0" fontId="83" fillId="0" borderId="12" xfId="0" applyFont="1" applyFill="1" applyBorder="1" applyAlignment="1">
      <alignment horizontal="center"/>
    </xf>
    <xf numFmtId="0" fontId="83" fillId="0" borderId="14" xfId="0" applyFont="1" applyFill="1" applyBorder="1" applyAlignment="1">
      <alignment horizontal="center"/>
    </xf>
    <xf numFmtId="43" fontId="83" fillId="0" borderId="14" xfId="37" applyFont="1" applyFill="1" applyBorder="1" applyAlignment="1">
      <alignment horizontal="right"/>
    </xf>
    <xf numFmtId="43" fontId="83" fillId="0" borderId="11" xfId="37" applyFont="1" applyFill="1" applyBorder="1" applyAlignment="1">
      <alignment/>
    </xf>
    <xf numFmtId="209" fontId="83" fillId="0" borderId="11" xfId="0" applyNumberFormat="1" applyFont="1" applyFill="1" applyBorder="1" applyAlignment="1">
      <alignment horizontal="center"/>
    </xf>
    <xf numFmtId="0" fontId="90" fillId="0" borderId="14" xfId="0" applyFont="1" applyFill="1" applyBorder="1" applyAlignment="1">
      <alignment/>
    </xf>
    <xf numFmtId="0" fontId="83" fillId="0" borderId="15" xfId="0" applyFont="1" applyFill="1" applyBorder="1" applyAlignment="1">
      <alignment horizontal="center"/>
    </xf>
    <xf numFmtId="43" fontId="83" fillId="0" borderId="15" xfId="37" applyFont="1" applyFill="1" applyBorder="1" applyAlignment="1">
      <alignment horizontal="right"/>
    </xf>
    <xf numFmtId="43" fontId="83" fillId="0" borderId="15" xfId="37" applyFont="1" applyFill="1" applyBorder="1" applyAlignment="1">
      <alignment/>
    </xf>
    <xf numFmtId="209" fontId="83" fillId="0" borderId="15" xfId="0" applyNumberFormat="1" applyFont="1" applyFill="1" applyBorder="1" applyAlignment="1">
      <alignment horizontal="center"/>
    </xf>
    <xf numFmtId="0" fontId="91" fillId="0" borderId="15" xfId="0" applyFont="1" applyFill="1" applyBorder="1" applyAlignment="1">
      <alignment/>
    </xf>
    <xf numFmtId="0" fontId="91" fillId="0" borderId="15" xfId="0" applyFont="1" applyFill="1" applyBorder="1" applyAlignment="1">
      <alignment horizontal="center"/>
    </xf>
    <xf numFmtId="43" fontId="83" fillId="0" borderId="15" xfId="37" applyFont="1" applyFill="1" applyBorder="1" applyAlignment="1">
      <alignment horizontal="center"/>
    </xf>
    <xf numFmtId="0" fontId="89" fillId="0" borderId="15" xfId="0" applyFont="1" applyFill="1" applyBorder="1" applyAlignment="1">
      <alignment horizontal="center"/>
    </xf>
    <xf numFmtId="0" fontId="83" fillId="0" borderId="17" xfId="0" applyFont="1" applyFill="1" applyBorder="1" applyAlignment="1">
      <alignment/>
    </xf>
    <xf numFmtId="0" fontId="88" fillId="0" borderId="17" xfId="0" applyFont="1" applyFill="1" applyBorder="1" applyAlignment="1">
      <alignment/>
    </xf>
    <xf numFmtId="3" fontId="83" fillId="0" borderId="17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3" fontId="83" fillId="0" borderId="0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3" fillId="0" borderId="0" xfId="0" applyFont="1" applyFill="1" applyBorder="1" applyAlignment="1">
      <alignment horizontal="center"/>
    </xf>
    <xf numFmtId="43" fontId="83" fillId="0" borderId="0" xfId="37" applyFont="1" applyFill="1" applyBorder="1" applyAlignment="1">
      <alignment horizontal="right"/>
    </xf>
    <xf numFmtId="43" fontId="83" fillId="0" borderId="0" xfId="37" applyFont="1" applyFill="1" applyBorder="1" applyAlignment="1">
      <alignment/>
    </xf>
    <xf numFmtId="209" fontId="83" fillId="0" borderId="0" xfId="0" applyNumberFormat="1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/>
    </xf>
    <xf numFmtId="43" fontId="83" fillId="0" borderId="16" xfId="37" applyFont="1" applyFill="1" applyBorder="1" applyAlignment="1">
      <alignment horizontal="right"/>
    </xf>
    <xf numFmtId="43" fontId="83" fillId="0" borderId="16" xfId="37" applyFont="1" applyFill="1" applyBorder="1" applyAlignment="1">
      <alignment horizontal="center"/>
    </xf>
    <xf numFmtId="0" fontId="90" fillId="0" borderId="15" xfId="0" applyFont="1" applyFill="1" applyBorder="1" applyAlignment="1">
      <alignment/>
    </xf>
    <xf numFmtId="43" fontId="83" fillId="0" borderId="18" xfId="37" applyFont="1" applyFill="1" applyBorder="1" applyAlignment="1">
      <alignment horizontal="right"/>
    </xf>
    <xf numFmtId="43" fontId="83" fillId="0" borderId="18" xfId="37" applyFont="1" applyFill="1" applyBorder="1" applyAlignment="1">
      <alignment horizontal="center"/>
    </xf>
    <xf numFmtId="43" fontId="83" fillId="0" borderId="18" xfId="37" applyFont="1" applyFill="1" applyBorder="1" applyAlignment="1">
      <alignment/>
    </xf>
    <xf numFmtId="209" fontId="83" fillId="0" borderId="18" xfId="0" applyNumberFormat="1" applyFont="1" applyFill="1" applyBorder="1" applyAlignment="1">
      <alignment horizontal="center"/>
    </xf>
    <xf numFmtId="0" fontId="90" fillId="0" borderId="15" xfId="0" applyFont="1" applyFill="1" applyBorder="1" applyAlignment="1">
      <alignment horizontal="center"/>
    </xf>
    <xf numFmtId="0" fontId="83" fillId="0" borderId="17" xfId="0" applyFont="1" applyFill="1" applyBorder="1" applyAlignment="1">
      <alignment horizontal="center"/>
    </xf>
    <xf numFmtId="43" fontId="83" fillId="0" borderId="17" xfId="37" applyFont="1" applyFill="1" applyBorder="1" applyAlignment="1">
      <alignment horizontal="right"/>
    </xf>
    <xf numFmtId="43" fontId="83" fillId="0" borderId="17" xfId="37" applyFont="1" applyFill="1" applyBorder="1" applyAlignment="1">
      <alignment/>
    </xf>
    <xf numFmtId="209" fontId="83" fillId="0" borderId="17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92" fillId="0" borderId="15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right"/>
    </xf>
    <xf numFmtId="43" fontId="83" fillId="0" borderId="14" xfId="37" applyFont="1" applyFill="1" applyBorder="1" applyAlignment="1">
      <alignment horizontal="center"/>
    </xf>
    <xf numFmtId="43" fontId="83" fillId="0" borderId="11" xfId="37" applyFont="1" applyFill="1" applyBorder="1" applyAlignment="1">
      <alignment horizontal="center"/>
    </xf>
    <xf numFmtId="0" fontId="88" fillId="0" borderId="15" xfId="0" applyFont="1" applyFill="1" applyBorder="1" applyAlignment="1">
      <alignment horizontal="center"/>
    </xf>
    <xf numFmtId="0" fontId="88" fillId="0" borderId="17" xfId="0" applyFont="1" applyBorder="1" applyAlignment="1">
      <alignment/>
    </xf>
    <xf numFmtId="0" fontId="89" fillId="0" borderId="0" xfId="0" applyFont="1" applyBorder="1" applyAlignment="1">
      <alignment/>
    </xf>
    <xf numFmtId="43" fontId="83" fillId="0" borderId="15" xfId="37" applyNumberFormat="1" applyFont="1" applyFill="1" applyBorder="1" applyAlignment="1">
      <alignment horizontal="right"/>
    </xf>
    <xf numFmtId="215" fontId="83" fillId="0" borderId="15" xfId="37" applyNumberFormat="1" applyFont="1" applyFill="1" applyBorder="1" applyAlignment="1">
      <alignment horizontal="right"/>
    </xf>
    <xf numFmtId="43" fontId="88" fillId="0" borderId="15" xfId="37" applyFont="1" applyFill="1" applyBorder="1" applyAlignment="1">
      <alignment horizontal="center"/>
    </xf>
    <xf numFmtId="17" fontId="83" fillId="0" borderId="15" xfId="0" applyNumberFormat="1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43" fontId="83" fillId="0" borderId="17" xfId="37" applyFont="1" applyFill="1" applyBorder="1" applyAlignment="1">
      <alignment horizontal="center"/>
    </xf>
    <xf numFmtId="0" fontId="93" fillId="0" borderId="0" xfId="0" applyFont="1" applyAlignment="1">
      <alignment/>
    </xf>
    <xf numFmtId="0" fontId="80" fillId="0" borderId="0" xfId="0" applyFont="1" applyFill="1" applyAlignment="1">
      <alignment horizontal="center"/>
    </xf>
    <xf numFmtId="208" fontId="80" fillId="0" borderId="0" xfId="37" applyNumberFormat="1" applyFont="1" applyFill="1" applyAlignment="1">
      <alignment/>
    </xf>
    <xf numFmtId="0" fontId="80" fillId="0" borderId="0" xfId="0" applyFont="1" applyFill="1" applyAlignment="1">
      <alignment horizontal="right"/>
    </xf>
    <xf numFmtId="0" fontId="81" fillId="0" borderId="0" xfId="0" applyFont="1" applyFill="1" applyAlignment="1">
      <alignment/>
    </xf>
    <xf numFmtId="0" fontId="81" fillId="0" borderId="12" xfId="0" applyFont="1" applyFill="1" applyBorder="1" applyAlignment="1">
      <alignment horizontal="center"/>
    </xf>
    <xf numFmtId="208" fontId="81" fillId="0" borderId="12" xfId="37" applyNumberFormat="1" applyFont="1" applyFill="1" applyBorder="1" applyAlignment="1">
      <alignment horizontal="center"/>
    </xf>
    <xf numFmtId="208" fontId="81" fillId="0" borderId="11" xfId="37" applyNumberFormat="1" applyFont="1" applyFill="1" applyBorder="1" applyAlignment="1">
      <alignment/>
    </xf>
    <xf numFmtId="49" fontId="81" fillId="0" borderId="11" xfId="0" applyNumberFormat="1" applyFont="1" applyFill="1" applyBorder="1" applyAlignment="1">
      <alignment horizontal="center"/>
    </xf>
    <xf numFmtId="208" fontId="81" fillId="0" borderId="13" xfId="37" applyNumberFormat="1" applyFont="1" applyFill="1" applyBorder="1" applyAlignment="1">
      <alignment horizontal="center"/>
    </xf>
    <xf numFmtId="208" fontId="81" fillId="0" borderId="13" xfId="37" applyNumberFormat="1" applyFont="1" applyFill="1" applyBorder="1" applyAlignment="1">
      <alignment/>
    </xf>
    <xf numFmtId="49" fontId="81" fillId="0" borderId="13" xfId="0" applyNumberFormat="1" applyFont="1" applyFill="1" applyBorder="1" applyAlignment="1">
      <alignment horizontal="center"/>
    </xf>
    <xf numFmtId="3" fontId="81" fillId="0" borderId="13" xfId="0" applyNumberFormat="1" applyFont="1" applyFill="1" applyBorder="1" applyAlignment="1">
      <alignment/>
    </xf>
    <xf numFmtId="0" fontId="81" fillId="0" borderId="22" xfId="0" applyFont="1" applyFill="1" applyBorder="1" applyAlignment="1">
      <alignment horizontal="center"/>
    </xf>
    <xf numFmtId="0" fontId="81" fillId="0" borderId="2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0" fillId="0" borderId="0" xfId="0" applyFont="1" applyFill="1" applyBorder="1" applyAlignment="1">
      <alignment horizontal="right"/>
    </xf>
    <xf numFmtId="0" fontId="94" fillId="0" borderId="13" xfId="0" applyFont="1" applyFill="1" applyBorder="1" applyAlignment="1">
      <alignment horizontal="center"/>
    </xf>
    <xf numFmtId="0" fontId="81" fillId="0" borderId="13" xfId="0" applyFont="1" applyFill="1" applyBorder="1" applyAlignment="1" quotePrefix="1">
      <alignment horizontal="center"/>
    </xf>
    <xf numFmtId="0" fontId="81" fillId="0" borderId="0" xfId="0" applyFont="1" applyFill="1" applyAlignment="1">
      <alignment horizontal="center"/>
    </xf>
    <xf numFmtId="208" fontId="81" fillId="0" borderId="22" xfId="37" applyNumberFormat="1" applyFont="1" applyFill="1" applyBorder="1" applyAlignment="1">
      <alignment/>
    </xf>
    <xf numFmtId="208" fontId="81" fillId="0" borderId="19" xfId="37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208" fontId="80" fillId="0" borderId="0" xfId="37" applyNumberFormat="1" applyFont="1" applyFill="1" applyBorder="1" applyAlignment="1">
      <alignment/>
    </xf>
    <xf numFmtId="0" fontId="94" fillId="0" borderId="22" xfId="0" applyFont="1" applyFill="1" applyBorder="1" applyAlignment="1">
      <alignment horizontal="center"/>
    </xf>
    <xf numFmtId="0" fontId="81" fillId="0" borderId="21" xfId="0" applyFont="1" applyFill="1" applyBorder="1" applyAlignment="1">
      <alignment/>
    </xf>
    <xf numFmtId="208" fontId="81" fillId="0" borderId="0" xfId="37" applyNumberFormat="1" applyFont="1" applyFill="1" applyBorder="1" applyAlignment="1">
      <alignment/>
    </xf>
    <xf numFmtId="208" fontId="81" fillId="0" borderId="0" xfId="37" applyNumberFormat="1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208" fontId="81" fillId="0" borderId="10" xfId="37" applyNumberFormat="1" applyFont="1" applyFill="1" applyBorder="1" applyAlignment="1">
      <alignment/>
    </xf>
    <xf numFmtId="0" fontId="81" fillId="0" borderId="23" xfId="0" applyFont="1" applyFill="1" applyBorder="1" applyAlignment="1">
      <alignment horizontal="center"/>
    </xf>
    <xf numFmtId="3" fontId="81" fillId="0" borderId="0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94" fillId="0" borderId="11" xfId="0" applyFont="1" applyFill="1" applyBorder="1" applyAlignment="1">
      <alignment horizontal="center"/>
    </xf>
    <xf numFmtId="0" fontId="81" fillId="0" borderId="19" xfId="0" applyFont="1" applyBorder="1" applyAlignment="1">
      <alignment/>
    </xf>
    <xf numFmtId="208" fontId="81" fillId="0" borderId="19" xfId="37" applyNumberFormat="1" applyFont="1" applyFill="1" applyBorder="1" applyAlignment="1">
      <alignment/>
    </xf>
    <xf numFmtId="0" fontId="95" fillId="0" borderId="13" xfId="0" applyFont="1" applyFill="1" applyBorder="1" applyAlignment="1">
      <alignment horizontal="center"/>
    </xf>
    <xf numFmtId="0" fontId="94" fillId="0" borderId="13" xfId="0" applyFont="1" applyFill="1" applyBorder="1" applyAlignment="1">
      <alignment/>
    </xf>
    <xf numFmtId="0" fontId="95" fillId="0" borderId="1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81" fillId="0" borderId="10" xfId="0" applyFont="1" applyFill="1" applyBorder="1" applyAlignment="1" quotePrefix="1">
      <alignment horizontal="center"/>
    </xf>
    <xf numFmtId="0" fontId="81" fillId="0" borderId="0" xfId="0" applyFont="1" applyFill="1" applyBorder="1" applyAlignment="1" quotePrefix="1">
      <alignment horizontal="center"/>
    </xf>
    <xf numFmtId="0" fontId="7" fillId="0" borderId="19" xfId="0" applyFont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/>
    </xf>
    <xf numFmtId="0" fontId="3" fillId="0" borderId="21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right"/>
    </xf>
    <xf numFmtId="0" fontId="83" fillId="0" borderId="11" xfId="0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/>
    </xf>
    <xf numFmtId="0" fontId="81" fillId="0" borderId="15" xfId="0" applyFont="1" applyFill="1" applyBorder="1" applyAlignment="1">
      <alignment/>
    </xf>
    <xf numFmtId="0" fontId="95" fillId="0" borderId="15" xfId="0" applyFont="1" applyFill="1" applyBorder="1" applyAlignment="1">
      <alignment/>
    </xf>
    <xf numFmtId="49" fontId="81" fillId="0" borderId="15" xfId="0" applyNumberFormat="1" applyFont="1" applyFill="1" applyBorder="1" applyAlignment="1">
      <alignment/>
    </xf>
    <xf numFmtId="49" fontId="81" fillId="0" borderId="17" xfId="0" applyNumberFormat="1" applyFont="1" applyFill="1" applyBorder="1" applyAlignment="1">
      <alignment/>
    </xf>
    <xf numFmtId="0" fontId="9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0" fontId="96" fillId="0" borderId="0" xfId="0" applyFont="1" applyFill="1" applyAlignment="1">
      <alignment horizontal="center"/>
    </xf>
    <xf numFmtId="0" fontId="81" fillId="0" borderId="25" xfId="0" applyFont="1" applyFill="1" applyBorder="1" applyAlignment="1">
      <alignment horizontal="center"/>
    </xf>
    <xf numFmtId="0" fontId="81" fillId="0" borderId="26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8" fontId="1" fillId="0" borderId="0" xfId="37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3" fillId="0" borderId="0" xfId="0" applyFont="1" applyFill="1" applyBorder="1" applyAlignment="1">
      <alignment horizontal="left"/>
    </xf>
    <xf numFmtId="0" fontId="97" fillId="0" borderId="0" xfId="0" applyFont="1" applyFill="1" applyAlignment="1">
      <alignment horizontal="center"/>
    </xf>
    <xf numFmtId="0" fontId="83" fillId="0" borderId="11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89" fillId="0" borderId="19" xfId="0" applyFont="1" applyBorder="1" applyAlignment="1">
      <alignment/>
    </xf>
    <xf numFmtId="0" fontId="88" fillId="0" borderId="19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3" fillId="0" borderId="19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43" fontId="83" fillId="0" borderId="0" xfId="37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3" fillId="0" borderId="27" xfId="0" applyNumberFormat="1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95" fillId="0" borderId="27" xfId="0" applyFont="1" applyBorder="1" applyAlignment="1">
      <alignment/>
    </xf>
    <xf numFmtId="3" fontId="83" fillId="0" borderId="15" xfId="0" applyNumberFormat="1" applyFont="1" applyFill="1" applyBorder="1" applyAlignment="1">
      <alignment horizontal="center"/>
    </xf>
    <xf numFmtId="43" fontId="88" fillId="0" borderId="15" xfId="37" applyFont="1" applyFill="1" applyBorder="1" applyAlignment="1">
      <alignment horizontal="right"/>
    </xf>
    <xf numFmtId="0" fontId="99" fillId="0" borderId="15" xfId="0" applyFont="1" applyFill="1" applyBorder="1" applyAlignment="1">
      <alignment horizontal="center"/>
    </xf>
    <xf numFmtId="43" fontId="83" fillId="0" borderId="17" xfId="0" applyNumberFormat="1" applyFont="1" applyFill="1" applyBorder="1" applyAlignment="1">
      <alignment/>
    </xf>
    <xf numFmtId="43" fontId="90" fillId="0" borderId="17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43" fontId="101" fillId="0" borderId="0" xfId="37" applyFont="1" applyFill="1" applyBorder="1" applyAlignment="1">
      <alignment horizontal="right"/>
    </xf>
    <xf numFmtId="0" fontId="101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center"/>
    </xf>
    <xf numFmtId="43" fontId="93" fillId="0" borderId="0" xfId="0" applyNumberFormat="1" applyFont="1" applyAlignment="1">
      <alignment/>
    </xf>
    <xf numFmtId="43" fontId="90" fillId="0" borderId="17" xfId="37" applyFont="1" applyFill="1" applyBorder="1" applyAlignment="1">
      <alignment horizontal="right"/>
    </xf>
    <xf numFmtId="0" fontId="97" fillId="0" borderId="0" xfId="0" applyFont="1" applyFill="1" applyBorder="1" applyAlignment="1">
      <alignment horizontal="left"/>
    </xf>
    <xf numFmtId="0" fontId="97" fillId="0" borderId="0" xfId="0" applyFont="1" applyAlignment="1">
      <alignment horizontal="left"/>
    </xf>
    <xf numFmtId="49" fontId="81" fillId="0" borderId="19" xfId="0" applyNumberFormat="1" applyFont="1" applyFill="1" applyBorder="1" applyAlignment="1">
      <alignment/>
    </xf>
    <xf numFmtId="3" fontId="83" fillId="0" borderId="19" xfId="0" applyNumberFormat="1" applyFont="1" applyFill="1" applyBorder="1" applyAlignment="1">
      <alignment horizontal="center"/>
    </xf>
    <xf numFmtId="43" fontId="83" fillId="0" borderId="19" xfId="0" applyNumberFormat="1" applyFont="1" applyFill="1" applyBorder="1" applyAlignment="1">
      <alignment/>
    </xf>
    <xf numFmtId="43" fontId="90" fillId="0" borderId="19" xfId="0" applyNumberFormat="1" applyFont="1" applyFill="1" applyBorder="1" applyAlignment="1">
      <alignment/>
    </xf>
    <xf numFmtId="49" fontId="81" fillId="0" borderId="0" xfId="0" applyNumberFormat="1" applyFont="1" applyFill="1" applyBorder="1" applyAlignment="1">
      <alignment/>
    </xf>
    <xf numFmtId="43" fontId="83" fillId="0" borderId="0" xfId="0" applyNumberFormat="1" applyFont="1" applyFill="1" applyBorder="1" applyAlignment="1">
      <alignment/>
    </xf>
    <xf numFmtId="43" fontId="90" fillId="0" borderId="0" xfId="0" applyNumberFormat="1" applyFont="1" applyFill="1" applyBorder="1" applyAlignment="1">
      <alignment/>
    </xf>
    <xf numFmtId="0" fontId="83" fillId="0" borderId="12" xfId="0" applyFont="1" applyFill="1" applyBorder="1" applyAlignment="1">
      <alignment horizontal="center"/>
    </xf>
    <xf numFmtId="0" fontId="102" fillId="0" borderId="0" xfId="0" applyFont="1" applyAlignment="1">
      <alignment/>
    </xf>
    <xf numFmtId="0" fontId="10" fillId="0" borderId="0" xfId="0" applyFont="1" applyAlignment="1">
      <alignment horizontal="left"/>
    </xf>
    <xf numFmtId="0" fontId="83" fillId="0" borderId="15" xfId="0" applyFont="1" applyFill="1" applyBorder="1" applyAlignment="1">
      <alignment horizontal="left"/>
    </xf>
    <xf numFmtId="49" fontId="83" fillId="0" borderId="15" xfId="0" applyNumberFormat="1" applyFont="1" applyFill="1" applyBorder="1" applyAlignment="1">
      <alignment horizontal="left"/>
    </xf>
    <xf numFmtId="49" fontId="83" fillId="0" borderId="17" xfId="0" applyNumberFormat="1" applyFont="1" applyFill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9525</xdr:rowOff>
    </xdr:from>
    <xdr:to>
      <xdr:col>14</xdr:col>
      <xdr:colOff>542925</xdr:colOff>
      <xdr:row>3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81900" y="9525"/>
          <a:ext cx="182880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12</xdr:col>
      <xdr:colOff>695325</xdr:colOff>
      <xdr:row>2</xdr:row>
      <xdr:rowOff>76200</xdr:rowOff>
    </xdr:from>
    <xdr:to>
      <xdr:col>13</xdr:col>
      <xdr:colOff>38100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48575" y="5334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3</xdr:row>
      <xdr:rowOff>0</xdr:rowOff>
    </xdr:from>
    <xdr:to>
      <xdr:col>13</xdr:col>
      <xdr:colOff>38100</xdr:colOff>
      <xdr:row>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7648575" y="7239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53</xdr:row>
      <xdr:rowOff>133350</xdr:rowOff>
    </xdr:from>
    <xdr:to>
      <xdr:col>13</xdr:col>
      <xdr:colOff>171450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7781925" y="13554075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54</xdr:row>
      <xdr:rowOff>219075</xdr:rowOff>
    </xdr:from>
    <xdr:to>
      <xdr:col>13</xdr:col>
      <xdr:colOff>161925</xdr:colOff>
      <xdr:row>55</xdr:row>
      <xdr:rowOff>66675</xdr:rowOff>
    </xdr:to>
    <xdr:sp>
      <xdr:nvSpPr>
        <xdr:cNvPr id="5" name="Rectangle 12"/>
        <xdr:cNvSpPr>
          <a:spLocks/>
        </xdr:cNvSpPr>
      </xdr:nvSpPr>
      <xdr:spPr>
        <a:xfrm>
          <a:off x="7772400" y="139065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53</xdr:row>
      <xdr:rowOff>133350</xdr:rowOff>
    </xdr:from>
    <xdr:to>
      <xdr:col>13</xdr:col>
      <xdr:colOff>219075</xdr:colOff>
      <xdr:row>54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829550" y="13554075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78</xdr:row>
      <xdr:rowOff>85725</xdr:rowOff>
    </xdr:from>
    <xdr:to>
      <xdr:col>13</xdr:col>
      <xdr:colOff>38100</xdr:colOff>
      <xdr:row>78</xdr:row>
      <xdr:rowOff>190500</xdr:rowOff>
    </xdr:to>
    <xdr:sp>
      <xdr:nvSpPr>
        <xdr:cNvPr id="7" name="Rectangle 6"/>
        <xdr:cNvSpPr>
          <a:spLocks/>
        </xdr:cNvSpPr>
      </xdr:nvSpPr>
      <xdr:spPr>
        <a:xfrm>
          <a:off x="7639050" y="200310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79</xdr:row>
      <xdr:rowOff>9525</xdr:rowOff>
    </xdr:from>
    <xdr:to>
      <xdr:col>13</xdr:col>
      <xdr:colOff>38100</xdr:colOff>
      <xdr:row>79</xdr:row>
      <xdr:rowOff>114300</xdr:rowOff>
    </xdr:to>
    <xdr:sp>
      <xdr:nvSpPr>
        <xdr:cNvPr id="8" name="Rectangle 7"/>
        <xdr:cNvSpPr>
          <a:spLocks/>
        </xdr:cNvSpPr>
      </xdr:nvSpPr>
      <xdr:spPr>
        <a:xfrm>
          <a:off x="7648575" y="202215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76</xdr:row>
      <xdr:rowOff>123825</xdr:rowOff>
    </xdr:from>
    <xdr:to>
      <xdr:col>13</xdr:col>
      <xdr:colOff>38100</xdr:colOff>
      <xdr:row>77</xdr:row>
      <xdr:rowOff>0</xdr:rowOff>
    </xdr:to>
    <xdr:sp>
      <xdr:nvSpPr>
        <xdr:cNvPr id="9" name="Rectangle 8"/>
        <xdr:cNvSpPr>
          <a:spLocks/>
        </xdr:cNvSpPr>
      </xdr:nvSpPr>
      <xdr:spPr>
        <a:xfrm>
          <a:off x="7648575" y="195643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78</xdr:row>
      <xdr:rowOff>228600</xdr:rowOff>
    </xdr:from>
    <xdr:to>
      <xdr:col>13</xdr:col>
      <xdr:colOff>85725</xdr:colOff>
      <xdr:row>79</xdr:row>
      <xdr:rowOff>104775</xdr:rowOff>
    </xdr:to>
    <xdr:sp>
      <xdr:nvSpPr>
        <xdr:cNvPr id="10" name="Line 9"/>
        <xdr:cNvSpPr>
          <a:spLocks/>
        </xdr:cNvSpPr>
      </xdr:nvSpPr>
      <xdr:spPr>
        <a:xfrm flipV="1">
          <a:off x="7658100" y="201739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76</xdr:row>
      <xdr:rowOff>19050</xdr:rowOff>
    </xdr:from>
    <xdr:to>
      <xdr:col>14</xdr:col>
      <xdr:colOff>542925</xdr:colOff>
      <xdr:row>79</xdr:row>
      <xdr:rowOff>209550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7581900" y="19459575"/>
          <a:ext cx="18288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12</xdr:col>
      <xdr:colOff>704850</xdr:colOff>
      <xdr:row>78</xdr:row>
      <xdr:rowOff>38100</xdr:rowOff>
    </xdr:from>
    <xdr:to>
      <xdr:col>13</xdr:col>
      <xdr:colOff>47625</xdr:colOff>
      <xdr:row>78</xdr:row>
      <xdr:rowOff>152400</xdr:rowOff>
    </xdr:to>
    <xdr:sp>
      <xdr:nvSpPr>
        <xdr:cNvPr id="12" name="Rectangle 11"/>
        <xdr:cNvSpPr>
          <a:spLocks/>
        </xdr:cNvSpPr>
      </xdr:nvSpPr>
      <xdr:spPr>
        <a:xfrm>
          <a:off x="7658100" y="19983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78</xdr:row>
      <xdr:rowOff>238125</xdr:rowOff>
    </xdr:from>
    <xdr:to>
      <xdr:col>13</xdr:col>
      <xdr:colOff>47625</xdr:colOff>
      <xdr:row>79</xdr:row>
      <xdr:rowOff>85725</xdr:rowOff>
    </xdr:to>
    <xdr:sp>
      <xdr:nvSpPr>
        <xdr:cNvPr id="13" name="Rectangle 12"/>
        <xdr:cNvSpPr>
          <a:spLocks/>
        </xdr:cNvSpPr>
      </xdr:nvSpPr>
      <xdr:spPr>
        <a:xfrm>
          <a:off x="7658100" y="201834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77</xdr:row>
      <xdr:rowOff>95250</xdr:rowOff>
    </xdr:from>
    <xdr:to>
      <xdr:col>13</xdr:col>
      <xdr:colOff>47625</xdr:colOff>
      <xdr:row>77</xdr:row>
      <xdr:rowOff>228600</xdr:rowOff>
    </xdr:to>
    <xdr:sp>
      <xdr:nvSpPr>
        <xdr:cNvPr id="14" name="Rectangle 11"/>
        <xdr:cNvSpPr>
          <a:spLocks/>
        </xdr:cNvSpPr>
      </xdr:nvSpPr>
      <xdr:spPr>
        <a:xfrm>
          <a:off x="7658100" y="19773900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104</xdr:row>
      <xdr:rowOff>85725</xdr:rowOff>
    </xdr:from>
    <xdr:to>
      <xdr:col>13</xdr:col>
      <xdr:colOff>38100</xdr:colOff>
      <xdr:row>104</xdr:row>
      <xdr:rowOff>180975</xdr:rowOff>
    </xdr:to>
    <xdr:sp>
      <xdr:nvSpPr>
        <xdr:cNvPr id="15" name="Rectangle 6"/>
        <xdr:cNvSpPr>
          <a:spLocks/>
        </xdr:cNvSpPr>
      </xdr:nvSpPr>
      <xdr:spPr>
        <a:xfrm>
          <a:off x="7639050" y="266985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105</xdr:row>
      <xdr:rowOff>9525</xdr:rowOff>
    </xdr:from>
    <xdr:to>
      <xdr:col>13</xdr:col>
      <xdr:colOff>38100</xdr:colOff>
      <xdr:row>105</xdr:row>
      <xdr:rowOff>114300</xdr:rowOff>
    </xdr:to>
    <xdr:sp>
      <xdr:nvSpPr>
        <xdr:cNvPr id="16" name="Rectangle 7"/>
        <xdr:cNvSpPr>
          <a:spLocks/>
        </xdr:cNvSpPr>
      </xdr:nvSpPr>
      <xdr:spPr>
        <a:xfrm>
          <a:off x="7648575" y="268700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104</xdr:row>
      <xdr:rowOff>219075</xdr:rowOff>
    </xdr:from>
    <xdr:to>
      <xdr:col>13</xdr:col>
      <xdr:colOff>85725</xdr:colOff>
      <xdr:row>105</xdr:row>
      <xdr:rowOff>104775</xdr:rowOff>
    </xdr:to>
    <xdr:sp>
      <xdr:nvSpPr>
        <xdr:cNvPr id="17" name="Line 9"/>
        <xdr:cNvSpPr>
          <a:spLocks/>
        </xdr:cNvSpPr>
      </xdr:nvSpPr>
      <xdr:spPr>
        <a:xfrm flipV="1">
          <a:off x="7658100" y="26831925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102</xdr:row>
      <xdr:rowOff>9525</xdr:rowOff>
    </xdr:from>
    <xdr:to>
      <xdr:col>14</xdr:col>
      <xdr:colOff>542925</xdr:colOff>
      <xdr:row>105</xdr:row>
      <xdr:rowOff>171450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7581900" y="26117550"/>
          <a:ext cx="18288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(กรกฎาคม-กันยายน)</a:t>
          </a:r>
        </a:p>
      </xdr:txBody>
    </xdr:sp>
    <xdr:clientData/>
  </xdr:twoCellAnchor>
  <xdr:twoCellAnchor>
    <xdr:from>
      <xdr:col>12</xdr:col>
      <xdr:colOff>695325</xdr:colOff>
      <xdr:row>103</xdr:row>
      <xdr:rowOff>257175</xdr:rowOff>
    </xdr:from>
    <xdr:to>
      <xdr:col>13</xdr:col>
      <xdr:colOff>38100</xdr:colOff>
      <xdr:row>104</xdr:row>
      <xdr:rowOff>95250</xdr:rowOff>
    </xdr:to>
    <xdr:sp>
      <xdr:nvSpPr>
        <xdr:cNvPr id="19" name="Rectangle 11"/>
        <xdr:cNvSpPr>
          <a:spLocks/>
        </xdr:cNvSpPr>
      </xdr:nvSpPr>
      <xdr:spPr>
        <a:xfrm>
          <a:off x="7648575" y="266033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104</xdr:row>
      <xdr:rowOff>171450</xdr:rowOff>
    </xdr:from>
    <xdr:to>
      <xdr:col>13</xdr:col>
      <xdr:colOff>38100</xdr:colOff>
      <xdr:row>105</xdr:row>
      <xdr:rowOff>47625</xdr:rowOff>
    </xdr:to>
    <xdr:sp>
      <xdr:nvSpPr>
        <xdr:cNvPr id="20" name="Rectangle 12"/>
        <xdr:cNvSpPr>
          <a:spLocks/>
        </xdr:cNvSpPr>
      </xdr:nvSpPr>
      <xdr:spPr>
        <a:xfrm>
          <a:off x="7648575" y="2678430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103</xdr:row>
      <xdr:rowOff>28575</xdr:rowOff>
    </xdr:from>
    <xdr:to>
      <xdr:col>13</xdr:col>
      <xdr:colOff>38100</xdr:colOff>
      <xdr:row>103</xdr:row>
      <xdr:rowOff>133350</xdr:rowOff>
    </xdr:to>
    <xdr:sp>
      <xdr:nvSpPr>
        <xdr:cNvPr id="21" name="Rectangle 11"/>
        <xdr:cNvSpPr>
          <a:spLocks/>
        </xdr:cNvSpPr>
      </xdr:nvSpPr>
      <xdr:spPr>
        <a:xfrm>
          <a:off x="7648575" y="263747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130</xdr:row>
      <xdr:rowOff>85725</xdr:rowOff>
    </xdr:from>
    <xdr:to>
      <xdr:col>13</xdr:col>
      <xdr:colOff>38100</xdr:colOff>
      <xdr:row>130</xdr:row>
      <xdr:rowOff>190500</xdr:rowOff>
    </xdr:to>
    <xdr:sp>
      <xdr:nvSpPr>
        <xdr:cNvPr id="22" name="Rectangle 6"/>
        <xdr:cNvSpPr>
          <a:spLocks/>
        </xdr:cNvSpPr>
      </xdr:nvSpPr>
      <xdr:spPr>
        <a:xfrm>
          <a:off x="7639050" y="332041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131</xdr:row>
      <xdr:rowOff>9525</xdr:rowOff>
    </xdr:from>
    <xdr:to>
      <xdr:col>13</xdr:col>
      <xdr:colOff>38100</xdr:colOff>
      <xdr:row>131</xdr:row>
      <xdr:rowOff>114300</xdr:rowOff>
    </xdr:to>
    <xdr:sp>
      <xdr:nvSpPr>
        <xdr:cNvPr id="23" name="Rectangle 7"/>
        <xdr:cNvSpPr>
          <a:spLocks/>
        </xdr:cNvSpPr>
      </xdr:nvSpPr>
      <xdr:spPr>
        <a:xfrm>
          <a:off x="7648575" y="333946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130</xdr:row>
      <xdr:rowOff>171450</xdr:rowOff>
    </xdr:from>
    <xdr:to>
      <xdr:col>13</xdr:col>
      <xdr:colOff>47625</xdr:colOff>
      <xdr:row>131</xdr:row>
      <xdr:rowOff>28575</xdr:rowOff>
    </xdr:to>
    <xdr:sp>
      <xdr:nvSpPr>
        <xdr:cNvPr id="24" name="Rectangle 8"/>
        <xdr:cNvSpPr>
          <a:spLocks/>
        </xdr:cNvSpPr>
      </xdr:nvSpPr>
      <xdr:spPr>
        <a:xfrm>
          <a:off x="7658100" y="33289875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130</xdr:row>
      <xdr:rowOff>228600</xdr:rowOff>
    </xdr:from>
    <xdr:to>
      <xdr:col>13</xdr:col>
      <xdr:colOff>85725</xdr:colOff>
      <xdr:row>131</xdr:row>
      <xdr:rowOff>104775</xdr:rowOff>
    </xdr:to>
    <xdr:sp>
      <xdr:nvSpPr>
        <xdr:cNvPr id="25" name="Line 9"/>
        <xdr:cNvSpPr>
          <a:spLocks/>
        </xdr:cNvSpPr>
      </xdr:nvSpPr>
      <xdr:spPr>
        <a:xfrm flipV="1">
          <a:off x="7658100" y="333470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127</xdr:row>
      <xdr:rowOff>133350</xdr:rowOff>
    </xdr:from>
    <xdr:to>
      <xdr:col>14</xdr:col>
      <xdr:colOff>542925</xdr:colOff>
      <xdr:row>131</xdr:row>
      <xdr:rowOff>190500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7581900" y="32613600"/>
          <a:ext cx="18288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(กรกฎาคม-กันยายน)</a:t>
          </a:r>
        </a:p>
      </xdr:txBody>
    </xdr:sp>
    <xdr:clientData/>
  </xdr:twoCellAnchor>
  <xdr:twoCellAnchor>
    <xdr:from>
      <xdr:col>12</xdr:col>
      <xdr:colOff>685800</xdr:colOff>
      <xdr:row>129</xdr:row>
      <xdr:rowOff>238125</xdr:rowOff>
    </xdr:from>
    <xdr:to>
      <xdr:col>13</xdr:col>
      <xdr:colOff>28575</xdr:colOff>
      <xdr:row>130</xdr:row>
      <xdr:rowOff>76200</xdr:rowOff>
    </xdr:to>
    <xdr:sp>
      <xdr:nvSpPr>
        <xdr:cNvPr id="27" name="Rectangle 11"/>
        <xdr:cNvSpPr>
          <a:spLocks/>
        </xdr:cNvSpPr>
      </xdr:nvSpPr>
      <xdr:spPr>
        <a:xfrm>
          <a:off x="7639050" y="331184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</xdr:row>
      <xdr:rowOff>152400</xdr:rowOff>
    </xdr:from>
    <xdr:to>
      <xdr:col>13</xdr:col>
      <xdr:colOff>38100</xdr:colOff>
      <xdr:row>1</xdr:row>
      <xdr:rowOff>257175</xdr:rowOff>
    </xdr:to>
    <xdr:sp>
      <xdr:nvSpPr>
        <xdr:cNvPr id="28" name="Rectangle 2"/>
        <xdr:cNvSpPr>
          <a:spLocks/>
        </xdr:cNvSpPr>
      </xdr:nvSpPr>
      <xdr:spPr>
        <a:xfrm>
          <a:off x="7648575" y="3429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0</xdr:row>
      <xdr:rowOff>152400</xdr:rowOff>
    </xdr:from>
    <xdr:to>
      <xdr:col>13</xdr:col>
      <xdr:colOff>38100</xdr:colOff>
      <xdr:row>1</xdr:row>
      <xdr:rowOff>76200</xdr:rowOff>
    </xdr:to>
    <xdr:sp>
      <xdr:nvSpPr>
        <xdr:cNvPr id="29" name="Rectangle 2"/>
        <xdr:cNvSpPr>
          <a:spLocks/>
        </xdr:cNvSpPr>
      </xdr:nvSpPr>
      <xdr:spPr>
        <a:xfrm>
          <a:off x="7648575" y="152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19050</xdr:rowOff>
    </xdr:from>
    <xdr:to>
      <xdr:col>14</xdr:col>
      <xdr:colOff>704850</xdr:colOff>
      <xdr:row>29</xdr:row>
      <xdr:rowOff>219075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7743825" y="6448425"/>
          <a:ext cx="182880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13</xdr:col>
      <xdr:colOff>95250</xdr:colOff>
      <xdr:row>27</xdr:row>
      <xdr:rowOff>133350</xdr:rowOff>
    </xdr:from>
    <xdr:to>
      <xdr:col>13</xdr:col>
      <xdr:colOff>190500</xdr:colOff>
      <xdr:row>28</xdr:row>
      <xdr:rowOff>0</xdr:rowOff>
    </xdr:to>
    <xdr:sp>
      <xdr:nvSpPr>
        <xdr:cNvPr id="31" name="Rectangle 2"/>
        <xdr:cNvSpPr>
          <a:spLocks/>
        </xdr:cNvSpPr>
      </xdr:nvSpPr>
      <xdr:spPr>
        <a:xfrm>
          <a:off x="7800975" y="6800850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85725</xdr:rowOff>
    </xdr:from>
    <xdr:to>
      <xdr:col>13</xdr:col>
      <xdr:colOff>200025</xdr:colOff>
      <xdr:row>28</xdr:row>
      <xdr:rowOff>190500</xdr:rowOff>
    </xdr:to>
    <xdr:sp>
      <xdr:nvSpPr>
        <xdr:cNvPr id="32" name="Rectangle 2"/>
        <xdr:cNvSpPr>
          <a:spLocks/>
        </xdr:cNvSpPr>
      </xdr:nvSpPr>
      <xdr:spPr>
        <a:xfrm>
          <a:off x="7810500" y="70199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19050</xdr:rowOff>
    </xdr:from>
    <xdr:to>
      <xdr:col>13</xdr:col>
      <xdr:colOff>209550</xdr:colOff>
      <xdr:row>29</xdr:row>
      <xdr:rowOff>123825</xdr:rowOff>
    </xdr:to>
    <xdr:sp>
      <xdr:nvSpPr>
        <xdr:cNvPr id="33" name="Rectangle 2"/>
        <xdr:cNvSpPr>
          <a:spLocks/>
        </xdr:cNvSpPr>
      </xdr:nvSpPr>
      <xdr:spPr>
        <a:xfrm>
          <a:off x="7820025" y="72199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52</xdr:row>
      <xdr:rowOff>47625</xdr:rowOff>
    </xdr:from>
    <xdr:to>
      <xdr:col>14</xdr:col>
      <xdr:colOff>704850</xdr:colOff>
      <xdr:row>55</xdr:row>
      <xdr:rowOff>238125</xdr:rowOff>
    </xdr:to>
    <xdr:sp>
      <xdr:nvSpPr>
        <xdr:cNvPr id="34" name="Text Box 1"/>
        <xdr:cNvSpPr txBox="1">
          <a:spLocks noChangeArrowheads="1"/>
        </xdr:cNvSpPr>
      </xdr:nvSpPr>
      <xdr:spPr>
        <a:xfrm>
          <a:off x="7743825" y="13230225"/>
          <a:ext cx="18288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4 (กรกฎคม-กันยายน)
</a:t>
          </a:r>
        </a:p>
      </xdr:txBody>
    </xdr:sp>
    <xdr:clientData/>
  </xdr:twoCellAnchor>
  <xdr:twoCellAnchor>
    <xdr:from>
      <xdr:col>13</xdr:col>
      <xdr:colOff>85725</xdr:colOff>
      <xdr:row>53</xdr:row>
      <xdr:rowOff>123825</xdr:rowOff>
    </xdr:from>
    <xdr:to>
      <xdr:col>13</xdr:col>
      <xdr:colOff>180975</xdr:colOff>
      <xdr:row>53</xdr:row>
      <xdr:rowOff>228600</xdr:rowOff>
    </xdr:to>
    <xdr:sp>
      <xdr:nvSpPr>
        <xdr:cNvPr id="35" name="Rectangle 2"/>
        <xdr:cNvSpPr>
          <a:spLocks/>
        </xdr:cNvSpPr>
      </xdr:nvSpPr>
      <xdr:spPr>
        <a:xfrm>
          <a:off x="7791450" y="135445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85725</xdr:rowOff>
    </xdr:from>
    <xdr:to>
      <xdr:col>13</xdr:col>
      <xdr:colOff>180975</xdr:colOff>
      <xdr:row>54</xdr:row>
      <xdr:rowOff>190500</xdr:rowOff>
    </xdr:to>
    <xdr:sp>
      <xdr:nvSpPr>
        <xdr:cNvPr id="36" name="Rectangle 2"/>
        <xdr:cNvSpPr>
          <a:spLocks/>
        </xdr:cNvSpPr>
      </xdr:nvSpPr>
      <xdr:spPr>
        <a:xfrm>
          <a:off x="7791450" y="137731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55</xdr:row>
      <xdr:rowOff>38100</xdr:rowOff>
    </xdr:from>
    <xdr:to>
      <xdr:col>13</xdr:col>
      <xdr:colOff>180975</xdr:colOff>
      <xdr:row>55</xdr:row>
      <xdr:rowOff>142875</xdr:rowOff>
    </xdr:to>
    <xdr:sp>
      <xdr:nvSpPr>
        <xdr:cNvPr id="37" name="Rectangle 2"/>
        <xdr:cNvSpPr>
          <a:spLocks/>
        </xdr:cNvSpPr>
      </xdr:nvSpPr>
      <xdr:spPr>
        <a:xfrm>
          <a:off x="7791450" y="139922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102</xdr:row>
      <xdr:rowOff>104775</xdr:rowOff>
    </xdr:from>
    <xdr:to>
      <xdr:col>13</xdr:col>
      <xdr:colOff>38100</xdr:colOff>
      <xdr:row>102</xdr:row>
      <xdr:rowOff>200025</xdr:rowOff>
    </xdr:to>
    <xdr:sp>
      <xdr:nvSpPr>
        <xdr:cNvPr id="38" name="Rectangle 12"/>
        <xdr:cNvSpPr>
          <a:spLocks/>
        </xdr:cNvSpPr>
      </xdr:nvSpPr>
      <xdr:spPr>
        <a:xfrm>
          <a:off x="7648575" y="26212800"/>
          <a:ext cx="9525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129</xdr:row>
      <xdr:rowOff>47625</xdr:rowOff>
    </xdr:from>
    <xdr:to>
      <xdr:col>13</xdr:col>
      <xdr:colOff>28575</xdr:colOff>
      <xdr:row>129</xdr:row>
      <xdr:rowOff>152400</xdr:rowOff>
    </xdr:to>
    <xdr:sp>
      <xdr:nvSpPr>
        <xdr:cNvPr id="39" name="Rectangle 11"/>
        <xdr:cNvSpPr>
          <a:spLocks/>
        </xdr:cNvSpPr>
      </xdr:nvSpPr>
      <xdr:spPr>
        <a:xfrm>
          <a:off x="7639050" y="329279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0</xdr:row>
      <xdr:rowOff>114300</xdr:rowOff>
    </xdr:from>
    <xdr:to>
      <xdr:col>13</xdr:col>
      <xdr:colOff>76200</xdr:colOff>
      <xdr:row>1</xdr:row>
      <xdr:rowOff>76200</xdr:rowOff>
    </xdr:to>
    <xdr:sp>
      <xdr:nvSpPr>
        <xdr:cNvPr id="40" name="Line 13"/>
        <xdr:cNvSpPr>
          <a:spLocks/>
        </xdr:cNvSpPr>
      </xdr:nvSpPr>
      <xdr:spPr>
        <a:xfrm flipV="1">
          <a:off x="7648575" y="114300"/>
          <a:ext cx="133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66</xdr:row>
      <xdr:rowOff>0</xdr:rowOff>
    </xdr:from>
    <xdr:to>
      <xdr:col>16</xdr:col>
      <xdr:colOff>133350</xdr:colOff>
      <xdr:row>66</xdr:row>
      <xdr:rowOff>142875</xdr:rowOff>
    </xdr:to>
    <xdr:sp>
      <xdr:nvSpPr>
        <xdr:cNvPr id="41" name="Line 13"/>
        <xdr:cNvSpPr>
          <a:spLocks/>
        </xdr:cNvSpPr>
      </xdr:nvSpPr>
      <xdr:spPr>
        <a:xfrm flipV="1">
          <a:off x="10287000" y="168306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66675</xdr:rowOff>
    </xdr:from>
    <xdr:to>
      <xdr:col>10</xdr:col>
      <xdr:colOff>152400</xdr:colOff>
      <xdr:row>6</xdr:row>
      <xdr:rowOff>200025</xdr:rowOff>
    </xdr:to>
    <xdr:sp>
      <xdr:nvSpPr>
        <xdr:cNvPr id="42" name="Line 13"/>
        <xdr:cNvSpPr>
          <a:spLocks/>
        </xdr:cNvSpPr>
      </xdr:nvSpPr>
      <xdr:spPr>
        <a:xfrm flipV="1">
          <a:off x="6086475" y="15335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</xdr:row>
      <xdr:rowOff>57150</xdr:rowOff>
    </xdr:from>
    <xdr:to>
      <xdr:col>10</xdr:col>
      <xdr:colOff>142875</xdr:colOff>
      <xdr:row>9</xdr:row>
      <xdr:rowOff>190500</xdr:rowOff>
    </xdr:to>
    <xdr:sp>
      <xdr:nvSpPr>
        <xdr:cNvPr id="43" name="Line 13"/>
        <xdr:cNvSpPr>
          <a:spLocks/>
        </xdr:cNvSpPr>
      </xdr:nvSpPr>
      <xdr:spPr>
        <a:xfrm flipV="1">
          <a:off x="6076950" y="22669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57150</xdr:rowOff>
    </xdr:from>
    <xdr:to>
      <xdr:col>10</xdr:col>
      <xdr:colOff>133350</xdr:colOff>
      <xdr:row>8</xdr:row>
      <xdr:rowOff>190500</xdr:rowOff>
    </xdr:to>
    <xdr:sp>
      <xdr:nvSpPr>
        <xdr:cNvPr id="44" name="Line 13"/>
        <xdr:cNvSpPr>
          <a:spLocks/>
        </xdr:cNvSpPr>
      </xdr:nvSpPr>
      <xdr:spPr>
        <a:xfrm flipV="1">
          <a:off x="6067425" y="20193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102</xdr:row>
      <xdr:rowOff>47625</xdr:rowOff>
    </xdr:from>
    <xdr:to>
      <xdr:col>13</xdr:col>
      <xdr:colOff>85725</xdr:colOff>
      <xdr:row>102</xdr:row>
      <xdr:rowOff>190500</xdr:rowOff>
    </xdr:to>
    <xdr:sp>
      <xdr:nvSpPr>
        <xdr:cNvPr id="45" name="Line 13"/>
        <xdr:cNvSpPr>
          <a:spLocks/>
        </xdr:cNvSpPr>
      </xdr:nvSpPr>
      <xdr:spPr>
        <a:xfrm flipV="1">
          <a:off x="7658100" y="261556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76</xdr:row>
      <xdr:rowOff>47625</xdr:rowOff>
    </xdr:from>
    <xdr:to>
      <xdr:col>13</xdr:col>
      <xdr:colOff>95250</xdr:colOff>
      <xdr:row>76</xdr:row>
      <xdr:rowOff>219075</xdr:rowOff>
    </xdr:to>
    <xdr:sp>
      <xdr:nvSpPr>
        <xdr:cNvPr id="46" name="Line 13"/>
        <xdr:cNvSpPr>
          <a:spLocks/>
        </xdr:cNvSpPr>
      </xdr:nvSpPr>
      <xdr:spPr>
        <a:xfrm flipV="1">
          <a:off x="7667625" y="19488150"/>
          <a:ext cx="133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52</xdr:row>
      <xdr:rowOff>114300</xdr:rowOff>
    </xdr:from>
    <xdr:to>
      <xdr:col>13</xdr:col>
      <xdr:colOff>228600</xdr:colOff>
      <xdr:row>53</xdr:row>
      <xdr:rowOff>19050</xdr:rowOff>
    </xdr:to>
    <xdr:sp>
      <xdr:nvSpPr>
        <xdr:cNvPr id="47" name="Line 13"/>
        <xdr:cNvSpPr>
          <a:spLocks/>
        </xdr:cNvSpPr>
      </xdr:nvSpPr>
      <xdr:spPr>
        <a:xfrm flipV="1">
          <a:off x="7800975" y="132969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104775</xdr:rowOff>
    </xdr:from>
    <xdr:to>
      <xdr:col>13</xdr:col>
      <xdr:colOff>257175</xdr:colOff>
      <xdr:row>27</xdr:row>
      <xdr:rowOff>9525</xdr:rowOff>
    </xdr:to>
    <xdr:sp>
      <xdr:nvSpPr>
        <xdr:cNvPr id="48" name="Line 13"/>
        <xdr:cNvSpPr>
          <a:spLocks/>
        </xdr:cNvSpPr>
      </xdr:nvSpPr>
      <xdr:spPr>
        <a:xfrm flipV="1">
          <a:off x="7829550" y="65341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76200</xdr:rowOff>
    </xdr:from>
    <xdr:to>
      <xdr:col>10</xdr:col>
      <xdr:colOff>133350</xdr:colOff>
      <xdr:row>7</xdr:row>
      <xdr:rowOff>209550</xdr:rowOff>
    </xdr:to>
    <xdr:sp>
      <xdr:nvSpPr>
        <xdr:cNvPr id="49" name="Line 13"/>
        <xdr:cNvSpPr>
          <a:spLocks/>
        </xdr:cNvSpPr>
      </xdr:nvSpPr>
      <xdr:spPr>
        <a:xfrm flipV="1">
          <a:off x="6067425" y="17907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95250</xdr:rowOff>
    </xdr:from>
    <xdr:to>
      <xdr:col>10</xdr:col>
      <xdr:colOff>133350</xdr:colOff>
      <xdr:row>33</xdr:row>
      <xdr:rowOff>238125</xdr:rowOff>
    </xdr:to>
    <xdr:sp>
      <xdr:nvSpPr>
        <xdr:cNvPr id="50" name="Line 13"/>
        <xdr:cNvSpPr>
          <a:spLocks/>
        </xdr:cNvSpPr>
      </xdr:nvSpPr>
      <xdr:spPr>
        <a:xfrm flipV="1">
          <a:off x="6067425" y="83058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66675</xdr:rowOff>
    </xdr:from>
    <xdr:to>
      <xdr:col>10</xdr:col>
      <xdr:colOff>142875</xdr:colOff>
      <xdr:row>35</xdr:row>
      <xdr:rowOff>209550</xdr:rowOff>
    </xdr:to>
    <xdr:sp>
      <xdr:nvSpPr>
        <xdr:cNvPr id="51" name="Line 13"/>
        <xdr:cNvSpPr>
          <a:spLocks/>
        </xdr:cNvSpPr>
      </xdr:nvSpPr>
      <xdr:spPr>
        <a:xfrm flipV="1">
          <a:off x="6076950" y="8810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142</xdr:row>
      <xdr:rowOff>47625</xdr:rowOff>
    </xdr:from>
    <xdr:to>
      <xdr:col>10</xdr:col>
      <xdr:colOff>152400</xdr:colOff>
      <xdr:row>142</xdr:row>
      <xdr:rowOff>190500</xdr:rowOff>
    </xdr:to>
    <xdr:sp>
      <xdr:nvSpPr>
        <xdr:cNvPr id="52" name="Line 13"/>
        <xdr:cNvSpPr>
          <a:spLocks/>
        </xdr:cNvSpPr>
      </xdr:nvSpPr>
      <xdr:spPr>
        <a:xfrm flipV="1">
          <a:off x="6086475" y="363474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136</xdr:row>
      <xdr:rowOff>76200</xdr:rowOff>
    </xdr:from>
    <xdr:to>
      <xdr:col>10</xdr:col>
      <xdr:colOff>133350</xdr:colOff>
      <xdr:row>136</xdr:row>
      <xdr:rowOff>219075</xdr:rowOff>
    </xdr:to>
    <xdr:sp>
      <xdr:nvSpPr>
        <xdr:cNvPr id="53" name="Line 13"/>
        <xdr:cNvSpPr>
          <a:spLocks/>
        </xdr:cNvSpPr>
      </xdr:nvSpPr>
      <xdr:spPr>
        <a:xfrm flipV="1">
          <a:off x="6067425" y="347757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114</xdr:row>
      <xdr:rowOff>57150</xdr:rowOff>
    </xdr:from>
    <xdr:to>
      <xdr:col>10</xdr:col>
      <xdr:colOff>133350</xdr:colOff>
      <xdr:row>114</xdr:row>
      <xdr:rowOff>200025</xdr:rowOff>
    </xdr:to>
    <xdr:sp>
      <xdr:nvSpPr>
        <xdr:cNvPr id="54" name="Line 13"/>
        <xdr:cNvSpPr>
          <a:spLocks/>
        </xdr:cNvSpPr>
      </xdr:nvSpPr>
      <xdr:spPr>
        <a:xfrm flipV="1">
          <a:off x="6067425" y="292322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90</xdr:row>
      <xdr:rowOff>57150</xdr:rowOff>
    </xdr:from>
    <xdr:to>
      <xdr:col>10</xdr:col>
      <xdr:colOff>161925</xdr:colOff>
      <xdr:row>90</xdr:row>
      <xdr:rowOff>200025</xdr:rowOff>
    </xdr:to>
    <xdr:sp>
      <xdr:nvSpPr>
        <xdr:cNvPr id="55" name="Line 13"/>
        <xdr:cNvSpPr>
          <a:spLocks/>
        </xdr:cNvSpPr>
      </xdr:nvSpPr>
      <xdr:spPr>
        <a:xfrm flipV="1">
          <a:off x="6096000" y="231457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89</xdr:row>
      <xdr:rowOff>66675</xdr:rowOff>
    </xdr:from>
    <xdr:to>
      <xdr:col>10</xdr:col>
      <xdr:colOff>142875</xdr:colOff>
      <xdr:row>89</xdr:row>
      <xdr:rowOff>209550</xdr:rowOff>
    </xdr:to>
    <xdr:sp>
      <xdr:nvSpPr>
        <xdr:cNvPr id="56" name="Line 13"/>
        <xdr:cNvSpPr>
          <a:spLocks/>
        </xdr:cNvSpPr>
      </xdr:nvSpPr>
      <xdr:spPr>
        <a:xfrm flipV="1">
          <a:off x="6076950" y="228885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82</xdr:row>
      <xdr:rowOff>47625</xdr:rowOff>
    </xdr:from>
    <xdr:to>
      <xdr:col>10</xdr:col>
      <xdr:colOff>161925</xdr:colOff>
      <xdr:row>82</xdr:row>
      <xdr:rowOff>190500</xdr:rowOff>
    </xdr:to>
    <xdr:sp>
      <xdr:nvSpPr>
        <xdr:cNvPr id="57" name="Line 13"/>
        <xdr:cNvSpPr>
          <a:spLocks/>
        </xdr:cNvSpPr>
      </xdr:nvSpPr>
      <xdr:spPr>
        <a:xfrm flipV="1">
          <a:off x="6096000" y="21002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84</xdr:row>
      <xdr:rowOff>47625</xdr:rowOff>
    </xdr:from>
    <xdr:to>
      <xdr:col>10</xdr:col>
      <xdr:colOff>152400</xdr:colOff>
      <xdr:row>84</xdr:row>
      <xdr:rowOff>190500</xdr:rowOff>
    </xdr:to>
    <xdr:sp>
      <xdr:nvSpPr>
        <xdr:cNvPr id="58" name="Line 13"/>
        <xdr:cNvSpPr>
          <a:spLocks/>
        </xdr:cNvSpPr>
      </xdr:nvSpPr>
      <xdr:spPr>
        <a:xfrm flipV="1">
          <a:off x="6086475" y="215360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76200</xdr:rowOff>
    </xdr:from>
    <xdr:to>
      <xdr:col>10</xdr:col>
      <xdr:colOff>142875</xdr:colOff>
      <xdr:row>67</xdr:row>
      <xdr:rowOff>219075</xdr:rowOff>
    </xdr:to>
    <xdr:sp>
      <xdr:nvSpPr>
        <xdr:cNvPr id="59" name="Line 13"/>
        <xdr:cNvSpPr>
          <a:spLocks/>
        </xdr:cNvSpPr>
      </xdr:nvSpPr>
      <xdr:spPr>
        <a:xfrm flipV="1">
          <a:off x="6076950" y="171735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65</xdr:row>
      <xdr:rowOff>57150</xdr:rowOff>
    </xdr:from>
    <xdr:to>
      <xdr:col>10</xdr:col>
      <xdr:colOff>142875</xdr:colOff>
      <xdr:row>65</xdr:row>
      <xdr:rowOff>200025</xdr:rowOff>
    </xdr:to>
    <xdr:sp>
      <xdr:nvSpPr>
        <xdr:cNvPr id="60" name="Line 13"/>
        <xdr:cNvSpPr>
          <a:spLocks/>
        </xdr:cNvSpPr>
      </xdr:nvSpPr>
      <xdr:spPr>
        <a:xfrm flipV="1">
          <a:off x="6076950" y="166211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64</xdr:row>
      <xdr:rowOff>47625</xdr:rowOff>
    </xdr:from>
    <xdr:to>
      <xdr:col>10</xdr:col>
      <xdr:colOff>133350</xdr:colOff>
      <xdr:row>64</xdr:row>
      <xdr:rowOff>190500</xdr:rowOff>
    </xdr:to>
    <xdr:sp>
      <xdr:nvSpPr>
        <xdr:cNvPr id="61" name="Line 13"/>
        <xdr:cNvSpPr>
          <a:spLocks/>
        </xdr:cNvSpPr>
      </xdr:nvSpPr>
      <xdr:spPr>
        <a:xfrm flipV="1">
          <a:off x="6067425" y="163449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66675</xdr:rowOff>
    </xdr:from>
    <xdr:to>
      <xdr:col>10</xdr:col>
      <xdr:colOff>133350</xdr:colOff>
      <xdr:row>59</xdr:row>
      <xdr:rowOff>209550</xdr:rowOff>
    </xdr:to>
    <xdr:sp>
      <xdr:nvSpPr>
        <xdr:cNvPr id="62" name="Line 13"/>
        <xdr:cNvSpPr>
          <a:spLocks/>
        </xdr:cNvSpPr>
      </xdr:nvSpPr>
      <xdr:spPr>
        <a:xfrm flipV="1">
          <a:off x="6067425" y="150304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69</xdr:row>
      <xdr:rowOff>0</xdr:rowOff>
    </xdr:from>
    <xdr:to>
      <xdr:col>10</xdr:col>
      <xdr:colOff>133350</xdr:colOff>
      <xdr:row>69</xdr:row>
      <xdr:rowOff>142875</xdr:rowOff>
    </xdr:to>
    <xdr:sp>
      <xdr:nvSpPr>
        <xdr:cNvPr id="63" name="Line 13"/>
        <xdr:cNvSpPr>
          <a:spLocks/>
        </xdr:cNvSpPr>
      </xdr:nvSpPr>
      <xdr:spPr>
        <a:xfrm flipV="1">
          <a:off x="6067425" y="176307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47625</xdr:rowOff>
    </xdr:from>
    <xdr:to>
      <xdr:col>10</xdr:col>
      <xdr:colOff>133350</xdr:colOff>
      <xdr:row>17</xdr:row>
      <xdr:rowOff>190500</xdr:rowOff>
    </xdr:to>
    <xdr:sp>
      <xdr:nvSpPr>
        <xdr:cNvPr id="64" name="Line 13"/>
        <xdr:cNvSpPr>
          <a:spLocks/>
        </xdr:cNvSpPr>
      </xdr:nvSpPr>
      <xdr:spPr>
        <a:xfrm flipV="1">
          <a:off x="6067425" y="4238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38100</xdr:rowOff>
    </xdr:from>
    <xdr:to>
      <xdr:col>14</xdr:col>
      <xdr:colOff>542925</xdr:colOff>
      <xdr:row>3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53300" y="38100"/>
          <a:ext cx="18288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12</xdr:col>
      <xdr:colOff>695325</xdr:colOff>
      <xdr:row>2</xdr:row>
      <xdr:rowOff>76200</xdr:rowOff>
    </xdr:from>
    <xdr:to>
      <xdr:col>13</xdr:col>
      <xdr:colOff>38100</xdr:colOff>
      <xdr:row>2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419975" y="5334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3</xdr:row>
      <xdr:rowOff>0</xdr:rowOff>
    </xdr:from>
    <xdr:to>
      <xdr:col>13</xdr:col>
      <xdr:colOff>38100</xdr:colOff>
      <xdr:row>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7419975" y="7239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51</xdr:row>
      <xdr:rowOff>133350</xdr:rowOff>
    </xdr:from>
    <xdr:to>
      <xdr:col>13</xdr:col>
      <xdr:colOff>171450</xdr:colOff>
      <xdr:row>52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7553325" y="12563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52</xdr:row>
      <xdr:rowOff>219075</xdr:rowOff>
    </xdr:from>
    <xdr:to>
      <xdr:col>13</xdr:col>
      <xdr:colOff>161925</xdr:colOff>
      <xdr:row>53</xdr:row>
      <xdr:rowOff>66675</xdr:rowOff>
    </xdr:to>
    <xdr:sp>
      <xdr:nvSpPr>
        <xdr:cNvPr id="5" name="Rectangle 12"/>
        <xdr:cNvSpPr>
          <a:spLocks/>
        </xdr:cNvSpPr>
      </xdr:nvSpPr>
      <xdr:spPr>
        <a:xfrm>
          <a:off x="7543800" y="128873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51</xdr:row>
      <xdr:rowOff>133350</xdr:rowOff>
    </xdr:from>
    <xdr:to>
      <xdr:col>13</xdr:col>
      <xdr:colOff>219075</xdr:colOff>
      <xdr:row>52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600950" y="12563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59</xdr:row>
      <xdr:rowOff>66675</xdr:rowOff>
    </xdr:from>
    <xdr:to>
      <xdr:col>10</xdr:col>
      <xdr:colOff>161925</xdr:colOff>
      <xdr:row>59</xdr:row>
      <xdr:rowOff>209550</xdr:rowOff>
    </xdr:to>
    <xdr:sp>
      <xdr:nvSpPr>
        <xdr:cNvPr id="7" name="Line 13"/>
        <xdr:cNvSpPr>
          <a:spLocks/>
        </xdr:cNvSpPr>
      </xdr:nvSpPr>
      <xdr:spPr>
        <a:xfrm flipV="1">
          <a:off x="5867400" y="144875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38100</xdr:rowOff>
    </xdr:from>
    <xdr:to>
      <xdr:col>10</xdr:col>
      <xdr:colOff>152400</xdr:colOff>
      <xdr:row>65</xdr:row>
      <xdr:rowOff>180975</xdr:rowOff>
    </xdr:to>
    <xdr:sp>
      <xdr:nvSpPr>
        <xdr:cNvPr id="8" name="Line 13"/>
        <xdr:cNvSpPr>
          <a:spLocks/>
        </xdr:cNvSpPr>
      </xdr:nvSpPr>
      <xdr:spPr>
        <a:xfrm flipV="1">
          <a:off x="5857875" y="158877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67</xdr:row>
      <xdr:rowOff>57150</xdr:rowOff>
    </xdr:from>
    <xdr:to>
      <xdr:col>10</xdr:col>
      <xdr:colOff>161925</xdr:colOff>
      <xdr:row>67</xdr:row>
      <xdr:rowOff>200025</xdr:rowOff>
    </xdr:to>
    <xdr:sp>
      <xdr:nvSpPr>
        <xdr:cNvPr id="9" name="Line 13"/>
        <xdr:cNvSpPr>
          <a:spLocks/>
        </xdr:cNvSpPr>
      </xdr:nvSpPr>
      <xdr:spPr>
        <a:xfrm flipV="1">
          <a:off x="5867400" y="163830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78</xdr:row>
      <xdr:rowOff>38100</xdr:rowOff>
    </xdr:from>
    <xdr:to>
      <xdr:col>14</xdr:col>
      <xdr:colOff>542925</xdr:colOff>
      <xdr:row>80</xdr:row>
      <xdr:rowOff>209550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7353300" y="18983325"/>
          <a:ext cx="1828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 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2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3 (กรกฎาคม-กันยายน)</a:t>
          </a:r>
        </a:p>
      </xdr:txBody>
    </xdr:sp>
    <xdr:clientData/>
  </xdr:twoCellAnchor>
  <xdr:twoCellAnchor>
    <xdr:from>
      <xdr:col>12</xdr:col>
      <xdr:colOff>685800</xdr:colOff>
      <xdr:row>78</xdr:row>
      <xdr:rowOff>85725</xdr:rowOff>
    </xdr:from>
    <xdr:to>
      <xdr:col>13</xdr:col>
      <xdr:colOff>38100</xdr:colOff>
      <xdr:row>78</xdr:row>
      <xdr:rowOff>190500</xdr:rowOff>
    </xdr:to>
    <xdr:sp>
      <xdr:nvSpPr>
        <xdr:cNvPr id="11" name="Rectangle 6"/>
        <xdr:cNvSpPr>
          <a:spLocks/>
        </xdr:cNvSpPr>
      </xdr:nvSpPr>
      <xdr:spPr>
        <a:xfrm>
          <a:off x="7410450" y="190309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79</xdr:row>
      <xdr:rowOff>9525</xdr:rowOff>
    </xdr:from>
    <xdr:to>
      <xdr:col>13</xdr:col>
      <xdr:colOff>38100</xdr:colOff>
      <xdr:row>79</xdr:row>
      <xdr:rowOff>114300</xdr:rowOff>
    </xdr:to>
    <xdr:sp>
      <xdr:nvSpPr>
        <xdr:cNvPr id="12" name="Rectangle 7"/>
        <xdr:cNvSpPr>
          <a:spLocks/>
        </xdr:cNvSpPr>
      </xdr:nvSpPr>
      <xdr:spPr>
        <a:xfrm>
          <a:off x="7419975" y="192214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79</xdr:row>
      <xdr:rowOff>209550</xdr:rowOff>
    </xdr:from>
    <xdr:to>
      <xdr:col>13</xdr:col>
      <xdr:colOff>38100</xdr:colOff>
      <xdr:row>80</xdr:row>
      <xdr:rowOff>57150</xdr:rowOff>
    </xdr:to>
    <xdr:sp>
      <xdr:nvSpPr>
        <xdr:cNvPr id="13" name="Rectangle 8"/>
        <xdr:cNvSpPr>
          <a:spLocks/>
        </xdr:cNvSpPr>
      </xdr:nvSpPr>
      <xdr:spPr>
        <a:xfrm>
          <a:off x="7419975" y="194214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78</xdr:row>
      <xdr:rowOff>228600</xdr:rowOff>
    </xdr:from>
    <xdr:to>
      <xdr:col>13</xdr:col>
      <xdr:colOff>85725</xdr:colOff>
      <xdr:row>79</xdr:row>
      <xdr:rowOff>104775</xdr:rowOff>
    </xdr:to>
    <xdr:sp>
      <xdr:nvSpPr>
        <xdr:cNvPr id="14" name="Line 9"/>
        <xdr:cNvSpPr>
          <a:spLocks/>
        </xdr:cNvSpPr>
      </xdr:nvSpPr>
      <xdr:spPr>
        <a:xfrm flipV="1">
          <a:off x="7429500" y="191738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77</xdr:row>
      <xdr:rowOff>104775</xdr:rowOff>
    </xdr:from>
    <xdr:to>
      <xdr:col>14</xdr:col>
      <xdr:colOff>542925</xdr:colOff>
      <xdr:row>80</xdr:row>
      <xdr:rowOff>209550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7353300" y="18811875"/>
          <a:ext cx="18288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12</xdr:col>
      <xdr:colOff>704850</xdr:colOff>
      <xdr:row>78</xdr:row>
      <xdr:rowOff>123825</xdr:rowOff>
    </xdr:from>
    <xdr:to>
      <xdr:col>13</xdr:col>
      <xdr:colOff>47625</xdr:colOff>
      <xdr:row>78</xdr:row>
      <xdr:rowOff>238125</xdr:rowOff>
    </xdr:to>
    <xdr:sp>
      <xdr:nvSpPr>
        <xdr:cNvPr id="16" name="Rectangle 11"/>
        <xdr:cNvSpPr>
          <a:spLocks/>
        </xdr:cNvSpPr>
      </xdr:nvSpPr>
      <xdr:spPr>
        <a:xfrm>
          <a:off x="7429500" y="190690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79</xdr:row>
      <xdr:rowOff>57150</xdr:rowOff>
    </xdr:from>
    <xdr:to>
      <xdr:col>13</xdr:col>
      <xdr:colOff>47625</xdr:colOff>
      <xdr:row>79</xdr:row>
      <xdr:rowOff>171450</xdr:rowOff>
    </xdr:to>
    <xdr:sp>
      <xdr:nvSpPr>
        <xdr:cNvPr id="17" name="Rectangle 12"/>
        <xdr:cNvSpPr>
          <a:spLocks/>
        </xdr:cNvSpPr>
      </xdr:nvSpPr>
      <xdr:spPr>
        <a:xfrm>
          <a:off x="7429500" y="192690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77</xdr:row>
      <xdr:rowOff>171450</xdr:rowOff>
    </xdr:from>
    <xdr:to>
      <xdr:col>13</xdr:col>
      <xdr:colOff>47625</xdr:colOff>
      <xdr:row>78</xdr:row>
      <xdr:rowOff>38100</xdr:rowOff>
    </xdr:to>
    <xdr:sp>
      <xdr:nvSpPr>
        <xdr:cNvPr id="18" name="Rectangle 11"/>
        <xdr:cNvSpPr>
          <a:spLocks/>
        </xdr:cNvSpPr>
      </xdr:nvSpPr>
      <xdr:spPr>
        <a:xfrm>
          <a:off x="7429500" y="188785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104</xdr:row>
      <xdr:rowOff>38100</xdr:rowOff>
    </xdr:from>
    <xdr:to>
      <xdr:col>14</xdr:col>
      <xdr:colOff>542925</xdr:colOff>
      <xdr:row>106</xdr:row>
      <xdr:rowOff>209550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7353300" y="25279350"/>
          <a:ext cx="1828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 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2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3 (กรกฎาคม-กันยายน)</a:t>
          </a:r>
        </a:p>
      </xdr:txBody>
    </xdr:sp>
    <xdr:clientData/>
  </xdr:twoCellAnchor>
  <xdr:twoCellAnchor>
    <xdr:from>
      <xdr:col>12</xdr:col>
      <xdr:colOff>685800</xdr:colOff>
      <xdr:row>104</xdr:row>
      <xdr:rowOff>85725</xdr:rowOff>
    </xdr:from>
    <xdr:to>
      <xdr:col>13</xdr:col>
      <xdr:colOff>38100</xdr:colOff>
      <xdr:row>104</xdr:row>
      <xdr:rowOff>190500</xdr:rowOff>
    </xdr:to>
    <xdr:sp>
      <xdr:nvSpPr>
        <xdr:cNvPr id="20" name="Rectangle 6"/>
        <xdr:cNvSpPr>
          <a:spLocks/>
        </xdr:cNvSpPr>
      </xdr:nvSpPr>
      <xdr:spPr>
        <a:xfrm>
          <a:off x="7410450" y="253269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105</xdr:row>
      <xdr:rowOff>9525</xdr:rowOff>
    </xdr:from>
    <xdr:to>
      <xdr:col>13</xdr:col>
      <xdr:colOff>38100</xdr:colOff>
      <xdr:row>105</xdr:row>
      <xdr:rowOff>114300</xdr:rowOff>
    </xdr:to>
    <xdr:sp>
      <xdr:nvSpPr>
        <xdr:cNvPr id="21" name="Rectangle 7"/>
        <xdr:cNvSpPr>
          <a:spLocks/>
        </xdr:cNvSpPr>
      </xdr:nvSpPr>
      <xdr:spPr>
        <a:xfrm>
          <a:off x="7419975" y="25517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105</xdr:row>
      <xdr:rowOff>209550</xdr:rowOff>
    </xdr:from>
    <xdr:to>
      <xdr:col>13</xdr:col>
      <xdr:colOff>38100</xdr:colOff>
      <xdr:row>106</xdr:row>
      <xdr:rowOff>57150</xdr:rowOff>
    </xdr:to>
    <xdr:sp>
      <xdr:nvSpPr>
        <xdr:cNvPr id="22" name="Rectangle 8"/>
        <xdr:cNvSpPr>
          <a:spLocks/>
        </xdr:cNvSpPr>
      </xdr:nvSpPr>
      <xdr:spPr>
        <a:xfrm>
          <a:off x="7419975" y="257175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104</xdr:row>
      <xdr:rowOff>228600</xdr:rowOff>
    </xdr:from>
    <xdr:to>
      <xdr:col>13</xdr:col>
      <xdr:colOff>85725</xdr:colOff>
      <xdr:row>105</xdr:row>
      <xdr:rowOff>104775</xdr:rowOff>
    </xdr:to>
    <xdr:sp>
      <xdr:nvSpPr>
        <xdr:cNvPr id="23" name="Line 9"/>
        <xdr:cNvSpPr>
          <a:spLocks/>
        </xdr:cNvSpPr>
      </xdr:nvSpPr>
      <xdr:spPr>
        <a:xfrm flipV="1">
          <a:off x="7429500" y="25469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103</xdr:row>
      <xdr:rowOff>47625</xdr:rowOff>
    </xdr:from>
    <xdr:to>
      <xdr:col>14</xdr:col>
      <xdr:colOff>542925</xdr:colOff>
      <xdr:row>106</xdr:row>
      <xdr:rowOff>209550</xdr:rowOff>
    </xdr:to>
    <xdr:sp>
      <xdr:nvSpPr>
        <xdr:cNvPr id="24" name="Text Box 10"/>
        <xdr:cNvSpPr txBox="1">
          <a:spLocks noChangeArrowheads="1"/>
        </xdr:cNvSpPr>
      </xdr:nvSpPr>
      <xdr:spPr>
        <a:xfrm>
          <a:off x="7353300" y="25050750"/>
          <a:ext cx="1828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(กรกฎาคม-กันยายน)</a:t>
          </a:r>
        </a:p>
      </xdr:txBody>
    </xdr:sp>
    <xdr:clientData/>
  </xdr:twoCellAnchor>
  <xdr:twoCellAnchor>
    <xdr:from>
      <xdr:col>12</xdr:col>
      <xdr:colOff>695325</xdr:colOff>
      <xdr:row>104</xdr:row>
      <xdr:rowOff>85725</xdr:rowOff>
    </xdr:from>
    <xdr:to>
      <xdr:col>13</xdr:col>
      <xdr:colOff>38100</xdr:colOff>
      <xdr:row>104</xdr:row>
      <xdr:rowOff>190500</xdr:rowOff>
    </xdr:to>
    <xdr:sp>
      <xdr:nvSpPr>
        <xdr:cNvPr id="25" name="Rectangle 11"/>
        <xdr:cNvSpPr>
          <a:spLocks/>
        </xdr:cNvSpPr>
      </xdr:nvSpPr>
      <xdr:spPr>
        <a:xfrm>
          <a:off x="7419975" y="253269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105</xdr:row>
      <xdr:rowOff>9525</xdr:rowOff>
    </xdr:from>
    <xdr:to>
      <xdr:col>13</xdr:col>
      <xdr:colOff>38100</xdr:colOff>
      <xdr:row>105</xdr:row>
      <xdr:rowOff>123825</xdr:rowOff>
    </xdr:to>
    <xdr:sp>
      <xdr:nvSpPr>
        <xdr:cNvPr id="26" name="Rectangle 12"/>
        <xdr:cNvSpPr>
          <a:spLocks/>
        </xdr:cNvSpPr>
      </xdr:nvSpPr>
      <xdr:spPr>
        <a:xfrm>
          <a:off x="7419975" y="255174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103</xdr:row>
      <xdr:rowOff>123825</xdr:rowOff>
    </xdr:from>
    <xdr:to>
      <xdr:col>13</xdr:col>
      <xdr:colOff>38100</xdr:colOff>
      <xdr:row>103</xdr:row>
      <xdr:rowOff>228600</xdr:rowOff>
    </xdr:to>
    <xdr:sp>
      <xdr:nvSpPr>
        <xdr:cNvPr id="27" name="Rectangle 11"/>
        <xdr:cNvSpPr>
          <a:spLocks/>
        </xdr:cNvSpPr>
      </xdr:nvSpPr>
      <xdr:spPr>
        <a:xfrm>
          <a:off x="7419975" y="251269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131</xdr:row>
      <xdr:rowOff>38100</xdr:rowOff>
    </xdr:from>
    <xdr:to>
      <xdr:col>14</xdr:col>
      <xdr:colOff>542925</xdr:colOff>
      <xdr:row>133</xdr:row>
      <xdr:rowOff>209550</xdr:rowOff>
    </xdr:to>
    <xdr:sp>
      <xdr:nvSpPr>
        <xdr:cNvPr id="28" name="Text Box 5"/>
        <xdr:cNvSpPr txBox="1">
          <a:spLocks noChangeArrowheads="1"/>
        </xdr:cNvSpPr>
      </xdr:nvSpPr>
      <xdr:spPr>
        <a:xfrm>
          <a:off x="7353300" y="31680150"/>
          <a:ext cx="1828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 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2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3 (กรกฎาคม-กันยายน)</a:t>
          </a:r>
        </a:p>
      </xdr:txBody>
    </xdr:sp>
    <xdr:clientData/>
  </xdr:twoCellAnchor>
  <xdr:twoCellAnchor>
    <xdr:from>
      <xdr:col>12</xdr:col>
      <xdr:colOff>685800</xdr:colOff>
      <xdr:row>131</xdr:row>
      <xdr:rowOff>85725</xdr:rowOff>
    </xdr:from>
    <xdr:to>
      <xdr:col>13</xdr:col>
      <xdr:colOff>38100</xdr:colOff>
      <xdr:row>131</xdr:row>
      <xdr:rowOff>190500</xdr:rowOff>
    </xdr:to>
    <xdr:sp>
      <xdr:nvSpPr>
        <xdr:cNvPr id="29" name="Rectangle 6"/>
        <xdr:cNvSpPr>
          <a:spLocks/>
        </xdr:cNvSpPr>
      </xdr:nvSpPr>
      <xdr:spPr>
        <a:xfrm>
          <a:off x="7410450" y="317277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132</xdr:row>
      <xdr:rowOff>9525</xdr:rowOff>
    </xdr:from>
    <xdr:to>
      <xdr:col>13</xdr:col>
      <xdr:colOff>38100</xdr:colOff>
      <xdr:row>132</xdr:row>
      <xdr:rowOff>114300</xdr:rowOff>
    </xdr:to>
    <xdr:sp>
      <xdr:nvSpPr>
        <xdr:cNvPr id="30" name="Rectangle 7"/>
        <xdr:cNvSpPr>
          <a:spLocks/>
        </xdr:cNvSpPr>
      </xdr:nvSpPr>
      <xdr:spPr>
        <a:xfrm>
          <a:off x="7419975" y="319182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132</xdr:row>
      <xdr:rowOff>209550</xdr:rowOff>
    </xdr:from>
    <xdr:to>
      <xdr:col>13</xdr:col>
      <xdr:colOff>38100</xdr:colOff>
      <xdr:row>133</xdr:row>
      <xdr:rowOff>57150</xdr:rowOff>
    </xdr:to>
    <xdr:sp>
      <xdr:nvSpPr>
        <xdr:cNvPr id="31" name="Rectangle 8"/>
        <xdr:cNvSpPr>
          <a:spLocks/>
        </xdr:cNvSpPr>
      </xdr:nvSpPr>
      <xdr:spPr>
        <a:xfrm>
          <a:off x="7419975" y="321183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131</xdr:row>
      <xdr:rowOff>228600</xdr:rowOff>
    </xdr:from>
    <xdr:to>
      <xdr:col>13</xdr:col>
      <xdr:colOff>85725</xdr:colOff>
      <xdr:row>132</xdr:row>
      <xdr:rowOff>104775</xdr:rowOff>
    </xdr:to>
    <xdr:sp>
      <xdr:nvSpPr>
        <xdr:cNvPr id="32" name="Line 9"/>
        <xdr:cNvSpPr>
          <a:spLocks/>
        </xdr:cNvSpPr>
      </xdr:nvSpPr>
      <xdr:spPr>
        <a:xfrm flipV="1">
          <a:off x="7429500" y="318706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130</xdr:row>
      <xdr:rowOff>57150</xdr:rowOff>
    </xdr:from>
    <xdr:to>
      <xdr:col>14</xdr:col>
      <xdr:colOff>542925</xdr:colOff>
      <xdr:row>133</xdr:row>
      <xdr:rowOff>209550</xdr:rowOff>
    </xdr:to>
    <xdr:sp>
      <xdr:nvSpPr>
        <xdr:cNvPr id="33" name="Text Box 10"/>
        <xdr:cNvSpPr txBox="1">
          <a:spLocks noChangeArrowheads="1"/>
        </xdr:cNvSpPr>
      </xdr:nvSpPr>
      <xdr:spPr>
        <a:xfrm>
          <a:off x="7353300" y="31461075"/>
          <a:ext cx="18288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(กรกฎาคม-กันยายน)</a:t>
          </a:r>
        </a:p>
      </xdr:txBody>
    </xdr:sp>
    <xdr:clientData/>
  </xdr:twoCellAnchor>
  <xdr:twoCellAnchor>
    <xdr:from>
      <xdr:col>12</xdr:col>
      <xdr:colOff>695325</xdr:colOff>
      <xdr:row>132</xdr:row>
      <xdr:rowOff>95250</xdr:rowOff>
    </xdr:from>
    <xdr:to>
      <xdr:col>13</xdr:col>
      <xdr:colOff>38100</xdr:colOff>
      <xdr:row>132</xdr:row>
      <xdr:rowOff>200025</xdr:rowOff>
    </xdr:to>
    <xdr:sp>
      <xdr:nvSpPr>
        <xdr:cNvPr id="34" name="Rectangle 11"/>
        <xdr:cNvSpPr>
          <a:spLocks/>
        </xdr:cNvSpPr>
      </xdr:nvSpPr>
      <xdr:spPr>
        <a:xfrm>
          <a:off x="7419975" y="320040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133</xdr:row>
      <xdr:rowOff>38100</xdr:rowOff>
    </xdr:from>
    <xdr:to>
      <xdr:col>13</xdr:col>
      <xdr:colOff>38100</xdr:colOff>
      <xdr:row>133</xdr:row>
      <xdr:rowOff>161925</xdr:rowOff>
    </xdr:to>
    <xdr:sp>
      <xdr:nvSpPr>
        <xdr:cNvPr id="35" name="Rectangle 12"/>
        <xdr:cNvSpPr>
          <a:spLocks/>
        </xdr:cNvSpPr>
      </xdr:nvSpPr>
      <xdr:spPr>
        <a:xfrm>
          <a:off x="7419975" y="3221355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130</xdr:row>
      <xdr:rowOff>123825</xdr:rowOff>
    </xdr:from>
    <xdr:to>
      <xdr:col>13</xdr:col>
      <xdr:colOff>38100</xdr:colOff>
      <xdr:row>131</xdr:row>
      <xdr:rowOff>76200</xdr:rowOff>
    </xdr:to>
    <xdr:sp>
      <xdr:nvSpPr>
        <xdr:cNvPr id="36" name="Rectangle 11"/>
        <xdr:cNvSpPr>
          <a:spLocks/>
        </xdr:cNvSpPr>
      </xdr:nvSpPr>
      <xdr:spPr>
        <a:xfrm>
          <a:off x="7419975" y="31527750"/>
          <a:ext cx="95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156</xdr:row>
      <xdr:rowOff>38100</xdr:rowOff>
    </xdr:from>
    <xdr:to>
      <xdr:col>14</xdr:col>
      <xdr:colOff>542925</xdr:colOff>
      <xdr:row>158</xdr:row>
      <xdr:rowOff>209550</xdr:rowOff>
    </xdr:to>
    <xdr:sp>
      <xdr:nvSpPr>
        <xdr:cNvPr id="37" name="Text Box 5"/>
        <xdr:cNvSpPr txBox="1">
          <a:spLocks noChangeArrowheads="1"/>
        </xdr:cNvSpPr>
      </xdr:nvSpPr>
      <xdr:spPr>
        <a:xfrm>
          <a:off x="7353300" y="37795200"/>
          <a:ext cx="1828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 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2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3 (กรกฎาคม-กันยายน)</a:t>
          </a:r>
        </a:p>
      </xdr:txBody>
    </xdr:sp>
    <xdr:clientData/>
  </xdr:twoCellAnchor>
  <xdr:twoCellAnchor>
    <xdr:from>
      <xdr:col>12</xdr:col>
      <xdr:colOff>685800</xdr:colOff>
      <xdr:row>156</xdr:row>
      <xdr:rowOff>85725</xdr:rowOff>
    </xdr:from>
    <xdr:to>
      <xdr:col>13</xdr:col>
      <xdr:colOff>38100</xdr:colOff>
      <xdr:row>156</xdr:row>
      <xdr:rowOff>190500</xdr:rowOff>
    </xdr:to>
    <xdr:sp>
      <xdr:nvSpPr>
        <xdr:cNvPr id="38" name="Rectangle 6"/>
        <xdr:cNvSpPr>
          <a:spLocks/>
        </xdr:cNvSpPr>
      </xdr:nvSpPr>
      <xdr:spPr>
        <a:xfrm>
          <a:off x="7410450" y="3784282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157</xdr:row>
      <xdr:rowOff>9525</xdr:rowOff>
    </xdr:from>
    <xdr:to>
      <xdr:col>13</xdr:col>
      <xdr:colOff>38100</xdr:colOff>
      <xdr:row>157</xdr:row>
      <xdr:rowOff>114300</xdr:rowOff>
    </xdr:to>
    <xdr:sp>
      <xdr:nvSpPr>
        <xdr:cNvPr id="39" name="Rectangle 7"/>
        <xdr:cNvSpPr>
          <a:spLocks/>
        </xdr:cNvSpPr>
      </xdr:nvSpPr>
      <xdr:spPr>
        <a:xfrm>
          <a:off x="7419975" y="380333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157</xdr:row>
      <xdr:rowOff>209550</xdr:rowOff>
    </xdr:from>
    <xdr:to>
      <xdr:col>13</xdr:col>
      <xdr:colOff>38100</xdr:colOff>
      <xdr:row>158</xdr:row>
      <xdr:rowOff>57150</xdr:rowOff>
    </xdr:to>
    <xdr:sp>
      <xdr:nvSpPr>
        <xdr:cNvPr id="40" name="Rectangle 8"/>
        <xdr:cNvSpPr>
          <a:spLocks/>
        </xdr:cNvSpPr>
      </xdr:nvSpPr>
      <xdr:spPr>
        <a:xfrm>
          <a:off x="7419975" y="382333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156</xdr:row>
      <xdr:rowOff>228600</xdr:rowOff>
    </xdr:from>
    <xdr:to>
      <xdr:col>13</xdr:col>
      <xdr:colOff>85725</xdr:colOff>
      <xdr:row>157</xdr:row>
      <xdr:rowOff>104775</xdr:rowOff>
    </xdr:to>
    <xdr:sp>
      <xdr:nvSpPr>
        <xdr:cNvPr id="41" name="Line 9"/>
        <xdr:cNvSpPr>
          <a:spLocks/>
        </xdr:cNvSpPr>
      </xdr:nvSpPr>
      <xdr:spPr>
        <a:xfrm flipV="1">
          <a:off x="7429500" y="379857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155</xdr:row>
      <xdr:rowOff>57150</xdr:rowOff>
    </xdr:from>
    <xdr:to>
      <xdr:col>14</xdr:col>
      <xdr:colOff>542925</xdr:colOff>
      <xdr:row>158</xdr:row>
      <xdr:rowOff>209550</xdr:rowOff>
    </xdr:to>
    <xdr:sp>
      <xdr:nvSpPr>
        <xdr:cNvPr id="42" name="Text Box 10"/>
        <xdr:cNvSpPr txBox="1">
          <a:spLocks noChangeArrowheads="1"/>
        </xdr:cNvSpPr>
      </xdr:nvSpPr>
      <xdr:spPr>
        <a:xfrm>
          <a:off x="7353300" y="37576125"/>
          <a:ext cx="18288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38100</xdr:rowOff>
    </xdr:from>
    <xdr:to>
      <xdr:col>10</xdr:col>
      <xdr:colOff>152400</xdr:colOff>
      <xdr:row>20</xdr:row>
      <xdr:rowOff>171450</xdr:rowOff>
    </xdr:to>
    <xdr:sp>
      <xdr:nvSpPr>
        <xdr:cNvPr id="43" name="Line 13"/>
        <xdr:cNvSpPr>
          <a:spLocks/>
        </xdr:cNvSpPr>
      </xdr:nvSpPr>
      <xdr:spPr>
        <a:xfrm flipV="1">
          <a:off x="5857875" y="49720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66675</xdr:rowOff>
    </xdr:from>
    <xdr:to>
      <xdr:col>10</xdr:col>
      <xdr:colOff>152400</xdr:colOff>
      <xdr:row>9</xdr:row>
      <xdr:rowOff>200025</xdr:rowOff>
    </xdr:to>
    <xdr:sp>
      <xdr:nvSpPr>
        <xdr:cNvPr id="44" name="Line 13"/>
        <xdr:cNvSpPr>
          <a:spLocks/>
        </xdr:cNvSpPr>
      </xdr:nvSpPr>
      <xdr:spPr>
        <a:xfrm flipV="1">
          <a:off x="5857875" y="22764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</xdr:row>
      <xdr:rowOff>152400</xdr:rowOff>
    </xdr:from>
    <xdr:to>
      <xdr:col>13</xdr:col>
      <xdr:colOff>38100</xdr:colOff>
      <xdr:row>1</xdr:row>
      <xdr:rowOff>257175</xdr:rowOff>
    </xdr:to>
    <xdr:sp>
      <xdr:nvSpPr>
        <xdr:cNvPr id="45" name="Rectangle 2"/>
        <xdr:cNvSpPr>
          <a:spLocks/>
        </xdr:cNvSpPr>
      </xdr:nvSpPr>
      <xdr:spPr>
        <a:xfrm>
          <a:off x="7419975" y="3429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0</xdr:row>
      <xdr:rowOff>152400</xdr:rowOff>
    </xdr:from>
    <xdr:to>
      <xdr:col>13</xdr:col>
      <xdr:colOff>38100</xdr:colOff>
      <xdr:row>1</xdr:row>
      <xdr:rowOff>76200</xdr:rowOff>
    </xdr:to>
    <xdr:sp>
      <xdr:nvSpPr>
        <xdr:cNvPr id="46" name="Rectangle 2"/>
        <xdr:cNvSpPr>
          <a:spLocks/>
        </xdr:cNvSpPr>
      </xdr:nvSpPr>
      <xdr:spPr>
        <a:xfrm>
          <a:off x="7419975" y="1524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66675</xdr:rowOff>
    </xdr:from>
    <xdr:to>
      <xdr:col>14</xdr:col>
      <xdr:colOff>704850</xdr:colOff>
      <xdr:row>28</xdr:row>
      <xdr:rowOff>180975</xdr:rowOff>
    </xdr:to>
    <xdr:sp>
      <xdr:nvSpPr>
        <xdr:cNvPr id="47" name="Text Box 1"/>
        <xdr:cNvSpPr txBox="1">
          <a:spLocks noChangeArrowheads="1"/>
        </xdr:cNvSpPr>
      </xdr:nvSpPr>
      <xdr:spPr>
        <a:xfrm>
          <a:off x="7515225" y="6219825"/>
          <a:ext cx="18288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13</xdr:col>
      <xdr:colOff>95250</xdr:colOff>
      <xdr:row>25</xdr:row>
      <xdr:rowOff>133350</xdr:rowOff>
    </xdr:from>
    <xdr:to>
      <xdr:col>13</xdr:col>
      <xdr:colOff>190500</xdr:colOff>
      <xdr:row>26</xdr:row>
      <xdr:rowOff>0</xdr:rowOff>
    </xdr:to>
    <xdr:sp>
      <xdr:nvSpPr>
        <xdr:cNvPr id="48" name="Rectangle 2"/>
        <xdr:cNvSpPr>
          <a:spLocks/>
        </xdr:cNvSpPr>
      </xdr:nvSpPr>
      <xdr:spPr>
        <a:xfrm>
          <a:off x="7572375" y="6286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27</xdr:row>
      <xdr:rowOff>219075</xdr:rowOff>
    </xdr:from>
    <xdr:to>
      <xdr:col>13</xdr:col>
      <xdr:colOff>209550</xdr:colOff>
      <xdr:row>28</xdr:row>
      <xdr:rowOff>57150</xdr:rowOff>
    </xdr:to>
    <xdr:sp>
      <xdr:nvSpPr>
        <xdr:cNvPr id="49" name="Rectangle 2"/>
        <xdr:cNvSpPr>
          <a:spLocks/>
        </xdr:cNvSpPr>
      </xdr:nvSpPr>
      <xdr:spPr>
        <a:xfrm>
          <a:off x="7591425" y="68770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85725</xdr:rowOff>
    </xdr:from>
    <xdr:to>
      <xdr:col>13</xdr:col>
      <xdr:colOff>200025</xdr:colOff>
      <xdr:row>26</xdr:row>
      <xdr:rowOff>190500</xdr:rowOff>
    </xdr:to>
    <xdr:sp>
      <xdr:nvSpPr>
        <xdr:cNvPr id="50" name="Rectangle 2"/>
        <xdr:cNvSpPr>
          <a:spLocks/>
        </xdr:cNvSpPr>
      </xdr:nvSpPr>
      <xdr:spPr>
        <a:xfrm>
          <a:off x="7581900" y="64770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27</xdr:row>
      <xdr:rowOff>19050</xdr:rowOff>
    </xdr:from>
    <xdr:to>
      <xdr:col>13</xdr:col>
      <xdr:colOff>209550</xdr:colOff>
      <xdr:row>27</xdr:row>
      <xdr:rowOff>123825</xdr:rowOff>
    </xdr:to>
    <xdr:sp>
      <xdr:nvSpPr>
        <xdr:cNvPr id="51" name="Rectangle 2"/>
        <xdr:cNvSpPr>
          <a:spLocks/>
        </xdr:cNvSpPr>
      </xdr:nvSpPr>
      <xdr:spPr>
        <a:xfrm>
          <a:off x="7591425" y="66770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51</xdr:row>
      <xdr:rowOff>66675</xdr:rowOff>
    </xdr:from>
    <xdr:to>
      <xdr:col>14</xdr:col>
      <xdr:colOff>704850</xdr:colOff>
      <xdr:row>54</xdr:row>
      <xdr:rowOff>180975</xdr:rowOff>
    </xdr:to>
    <xdr:sp>
      <xdr:nvSpPr>
        <xdr:cNvPr id="52" name="Text Box 1"/>
        <xdr:cNvSpPr txBox="1">
          <a:spLocks noChangeArrowheads="1"/>
        </xdr:cNvSpPr>
      </xdr:nvSpPr>
      <xdr:spPr>
        <a:xfrm>
          <a:off x="7515225" y="12496800"/>
          <a:ext cx="18288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4 (กรกฎคม-กันยายน)
</a:t>
          </a:r>
        </a:p>
      </xdr:txBody>
    </xdr:sp>
    <xdr:clientData/>
  </xdr:twoCellAnchor>
  <xdr:twoCellAnchor>
    <xdr:from>
      <xdr:col>13</xdr:col>
      <xdr:colOff>85725</xdr:colOff>
      <xdr:row>51</xdr:row>
      <xdr:rowOff>123825</xdr:rowOff>
    </xdr:from>
    <xdr:to>
      <xdr:col>13</xdr:col>
      <xdr:colOff>180975</xdr:colOff>
      <xdr:row>51</xdr:row>
      <xdr:rowOff>228600</xdr:rowOff>
    </xdr:to>
    <xdr:sp>
      <xdr:nvSpPr>
        <xdr:cNvPr id="53" name="Rectangle 2"/>
        <xdr:cNvSpPr>
          <a:spLocks/>
        </xdr:cNvSpPr>
      </xdr:nvSpPr>
      <xdr:spPr>
        <a:xfrm>
          <a:off x="7562850" y="125539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52</xdr:row>
      <xdr:rowOff>85725</xdr:rowOff>
    </xdr:from>
    <xdr:to>
      <xdr:col>13</xdr:col>
      <xdr:colOff>180975</xdr:colOff>
      <xdr:row>52</xdr:row>
      <xdr:rowOff>190500</xdr:rowOff>
    </xdr:to>
    <xdr:sp>
      <xdr:nvSpPr>
        <xdr:cNvPr id="54" name="Rectangle 2"/>
        <xdr:cNvSpPr>
          <a:spLocks/>
        </xdr:cNvSpPr>
      </xdr:nvSpPr>
      <xdr:spPr>
        <a:xfrm>
          <a:off x="7562850" y="127539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53</xdr:row>
      <xdr:rowOff>38100</xdr:rowOff>
    </xdr:from>
    <xdr:to>
      <xdr:col>13</xdr:col>
      <xdr:colOff>180975</xdr:colOff>
      <xdr:row>53</xdr:row>
      <xdr:rowOff>142875</xdr:rowOff>
    </xdr:to>
    <xdr:sp>
      <xdr:nvSpPr>
        <xdr:cNvPr id="55" name="Rectangle 2"/>
        <xdr:cNvSpPr>
          <a:spLocks/>
        </xdr:cNvSpPr>
      </xdr:nvSpPr>
      <xdr:spPr>
        <a:xfrm>
          <a:off x="7562850" y="129730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53</xdr:row>
      <xdr:rowOff>238125</xdr:rowOff>
    </xdr:from>
    <xdr:to>
      <xdr:col>13</xdr:col>
      <xdr:colOff>180975</xdr:colOff>
      <xdr:row>54</xdr:row>
      <xdr:rowOff>76200</xdr:rowOff>
    </xdr:to>
    <xdr:sp>
      <xdr:nvSpPr>
        <xdr:cNvPr id="56" name="Rectangle 2"/>
        <xdr:cNvSpPr>
          <a:spLocks/>
        </xdr:cNvSpPr>
      </xdr:nvSpPr>
      <xdr:spPr>
        <a:xfrm>
          <a:off x="7562850" y="13173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79</xdr:row>
      <xdr:rowOff>257175</xdr:rowOff>
    </xdr:from>
    <xdr:to>
      <xdr:col>13</xdr:col>
      <xdr:colOff>47625</xdr:colOff>
      <xdr:row>80</xdr:row>
      <xdr:rowOff>104775</xdr:rowOff>
    </xdr:to>
    <xdr:sp>
      <xdr:nvSpPr>
        <xdr:cNvPr id="57" name="Rectangle 12"/>
        <xdr:cNvSpPr>
          <a:spLocks/>
        </xdr:cNvSpPr>
      </xdr:nvSpPr>
      <xdr:spPr>
        <a:xfrm>
          <a:off x="7429500" y="194691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105</xdr:row>
      <xdr:rowOff>200025</xdr:rowOff>
    </xdr:from>
    <xdr:to>
      <xdr:col>13</xdr:col>
      <xdr:colOff>38100</xdr:colOff>
      <xdr:row>106</xdr:row>
      <xdr:rowOff>47625</xdr:rowOff>
    </xdr:to>
    <xdr:sp>
      <xdr:nvSpPr>
        <xdr:cNvPr id="58" name="Rectangle 12"/>
        <xdr:cNvSpPr>
          <a:spLocks/>
        </xdr:cNvSpPr>
      </xdr:nvSpPr>
      <xdr:spPr>
        <a:xfrm>
          <a:off x="7419975" y="257079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131</xdr:row>
      <xdr:rowOff>171450</xdr:rowOff>
    </xdr:from>
    <xdr:to>
      <xdr:col>13</xdr:col>
      <xdr:colOff>38100</xdr:colOff>
      <xdr:row>132</xdr:row>
      <xdr:rowOff>9525</xdr:rowOff>
    </xdr:to>
    <xdr:sp>
      <xdr:nvSpPr>
        <xdr:cNvPr id="59" name="Rectangle 11"/>
        <xdr:cNvSpPr>
          <a:spLocks/>
        </xdr:cNvSpPr>
      </xdr:nvSpPr>
      <xdr:spPr>
        <a:xfrm>
          <a:off x="7419975" y="31813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638175</xdr:colOff>
      <xdr:row>155</xdr:row>
      <xdr:rowOff>123825</xdr:rowOff>
    </xdr:from>
    <xdr:to>
      <xdr:col>14</xdr:col>
      <xdr:colOff>552450</xdr:colOff>
      <xdr:row>158</xdr:row>
      <xdr:rowOff>257175</xdr:rowOff>
    </xdr:to>
    <xdr:sp>
      <xdr:nvSpPr>
        <xdr:cNvPr id="60" name="Text Box 10"/>
        <xdr:cNvSpPr txBox="1">
          <a:spLocks noChangeArrowheads="1"/>
        </xdr:cNvSpPr>
      </xdr:nvSpPr>
      <xdr:spPr>
        <a:xfrm>
          <a:off x="7362825" y="37642800"/>
          <a:ext cx="18288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4 (กรกฎาคม-กันยายน)</a:t>
          </a:r>
        </a:p>
      </xdr:txBody>
    </xdr:sp>
    <xdr:clientData/>
  </xdr:twoCellAnchor>
  <xdr:twoCellAnchor>
    <xdr:from>
      <xdr:col>12</xdr:col>
      <xdr:colOff>676275</xdr:colOff>
      <xdr:row>156</xdr:row>
      <xdr:rowOff>152400</xdr:rowOff>
    </xdr:from>
    <xdr:to>
      <xdr:col>13</xdr:col>
      <xdr:colOff>19050</xdr:colOff>
      <xdr:row>156</xdr:row>
      <xdr:rowOff>257175</xdr:rowOff>
    </xdr:to>
    <xdr:sp>
      <xdr:nvSpPr>
        <xdr:cNvPr id="61" name="Rectangle 11"/>
        <xdr:cNvSpPr>
          <a:spLocks/>
        </xdr:cNvSpPr>
      </xdr:nvSpPr>
      <xdr:spPr>
        <a:xfrm>
          <a:off x="7400925" y="37909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158</xdr:row>
      <xdr:rowOff>9525</xdr:rowOff>
    </xdr:from>
    <xdr:to>
      <xdr:col>13</xdr:col>
      <xdr:colOff>28575</xdr:colOff>
      <xdr:row>158</xdr:row>
      <xdr:rowOff>114300</xdr:rowOff>
    </xdr:to>
    <xdr:sp>
      <xdr:nvSpPr>
        <xdr:cNvPr id="62" name="Rectangle 11"/>
        <xdr:cNvSpPr>
          <a:spLocks/>
        </xdr:cNvSpPr>
      </xdr:nvSpPr>
      <xdr:spPr>
        <a:xfrm>
          <a:off x="7410450" y="383000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676275</xdr:colOff>
      <xdr:row>155</xdr:row>
      <xdr:rowOff>190500</xdr:rowOff>
    </xdr:from>
    <xdr:to>
      <xdr:col>13</xdr:col>
      <xdr:colOff>19050</xdr:colOff>
      <xdr:row>156</xdr:row>
      <xdr:rowOff>57150</xdr:rowOff>
    </xdr:to>
    <xdr:sp>
      <xdr:nvSpPr>
        <xdr:cNvPr id="63" name="Rectangle 11"/>
        <xdr:cNvSpPr>
          <a:spLocks/>
        </xdr:cNvSpPr>
      </xdr:nvSpPr>
      <xdr:spPr>
        <a:xfrm>
          <a:off x="7400925" y="37709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685800</xdr:colOff>
      <xdr:row>157</xdr:row>
      <xdr:rowOff>76200</xdr:rowOff>
    </xdr:from>
    <xdr:to>
      <xdr:col>13</xdr:col>
      <xdr:colOff>28575</xdr:colOff>
      <xdr:row>157</xdr:row>
      <xdr:rowOff>180975</xdr:rowOff>
    </xdr:to>
    <xdr:sp>
      <xdr:nvSpPr>
        <xdr:cNvPr id="64" name="Rectangle 11"/>
        <xdr:cNvSpPr>
          <a:spLocks/>
        </xdr:cNvSpPr>
      </xdr:nvSpPr>
      <xdr:spPr>
        <a:xfrm>
          <a:off x="7410450" y="381000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12</xdr:row>
      <xdr:rowOff>66675</xdr:rowOff>
    </xdr:from>
    <xdr:to>
      <xdr:col>10</xdr:col>
      <xdr:colOff>161925</xdr:colOff>
      <xdr:row>12</xdr:row>
      <xdr:rowOff>200025</xdr:rowOff>
    </xdr:to>
    <xdr:sp>
      <xdr:nvSpPr>
        <xdr:cNvPr id="65" name="Line 13"/>
        <xdr:cNvSpPr>
          <a:spLocks/>
        </xdr:cNvSpPr>
      </xdr:nvSpPr>
      <xdr:spPr>
        <a:xfrm flipV="1">
          <a:off x="5867400" y="30194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66675</xdr:rowOff>
    </xdr:from>
    <xdr:to>
      <xdr:col>10</xdr:col>
      <xdr:colOff>133350</xdr:colOff>
      <xdr:row>6</xdr:row>
      <xdr:rowOff>200025</xdr:rowOff>
    </xdr:to>
    <xdr:sp>
      <xdr:nvSpPr>
        <xdr:cNvPr id="66" name="Line 13"/>
        <xdr:cNvSpPr>
          <a:spLocks/>
        </xdr:cNvSpPr>
      </xdr:nvSpPr>
      <xdr:spPr>
        <a:xfrm flipV="1">
          <a:off x="5838825" y="15335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57150</xdr:rowOff>
    </xdr:from>
    <xdr:to>
      <xdr:col>10</xdr:col>
      <xdr:colOff>142875</xdr:colOff>
      <xdr:row>47</xdr:row>
      <xdr:rowOff>200025</xdr:rowOff>
    </xdr:to>
    <xdr:sp>
      <xdr:nvSpPr>
        <xdr:cNvPr id="67" name="Line 13"/>
        <xdr:cNvSpPr>
          <a:spLocks/>
        </xdr:cNvSpPr>
      </xdr:nvSpPr>
      <xdr:spPr>
        <a:xfrm flipV="1">
          <a:off x="5848350" y="115347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89</xdr:row>
      <xdr:rowOff>57150</xdr:rowOff>
    </xdr:from>
    <xdr:to>
      <xdr:col>10</xdr:col>
      <xdr:colOff>152400</xdr:colOff>
      <xdr:row>89</xdr:row>
      <xdr:rowOff>200025</xdr:rowOff>
    </xdr:to>
    <xdr:sp>
      <xdr:nvSpPr>
        <xdr:cNvPr id="68" name="Line 13"/>
        <xdr:cNvSpPr>
          <a:spLocks/>
        </xdr:cNvSpPr>
      </xdr:nvSpPr>
      <xdr:spPr>
        <a:xfrm flipV="1">
          <a:off x="5857875" y="217074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83</xdr:row>
      <xdr:rowOff>57150</xdr:rowOff>
    </xdr:from>
    <xdr:to>
      <xdr:col>9</xdr:col>
      <xdr:colOff>152400</xdr:colOff>
      <xdr:row>83</xdr:row>
      <xdr:rowOff>200025</xdr:rowOff>
    </xdr:to>
    <xdr:sp>
      <xdr:nvSpPr>
        <xdr:cNvPr id="69" name="Line 13"/>
        <xdr:cNvSpPr>
          <a:spLocks/>
        </xdr:cNvSpPr>
      </xdr:nvSpPr>
      <xdr:spPr>
        <a:xfrm flipV="1">
          <a:off x="5686425" y="202787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57150</xdr:rowOff>
    </xdr:from>
    <xdr:to>
      <xdr:col>10</xdr:col>
      <xdr:colOff>152400</xdr:colOff>
      <xdr:row>40</xdr:row>
      <xdr:rowOff>200025</xdr:rowOff>
    </xdr:to>
    <xdr:sp>
      <xdr:nvSpPr>
        <xdr:cNvPr id="70" name="Line 13"/>
        <xdr:cNvSpPr>
          <a:spLocks/>
        </xdr:cNvSpPr>
      </xdr:nvSpPr>
      <xdr:spPr>
        <a:xfrm flipV="1">
          <a:off x="5857875" y="98679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42</xdr:row>
      <xdr:rowOff>47625</xdr:rowOff>
    </xdr:from>
    <xdr:to>
      <xdr:col>10</xdr:col>
      <xdr:colOff>161925</xdr:colOff>
      <xdr:row>42</xdr:row>
      <xdr:rowOff>190500</xdr:rowOff>
    </xdr:to>
    <xdr:sp>
      <xdr:nvSpPr>
        <xdr:cNvPr id="71" name="Line 13"/>
        <xdr:cNvSpPr>
          <a:spLocks/>
        </xdr:cNvSpPr>
      </xdr:nvSpPr>
      <xdr:spPr>
        <a:xfrm flipV="1">
          <a:off x="5867400" y="10334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47625</xdr:rowOff>
    </xdr:from>
    <xdr:to>
      <xdr:col>10</xdr:col>
      <xdr:colOff>152400</xdr:colOff>
      <xdr:row>31</xdr:row>
      <xdr:rowOff>190500</xdr:rowOff>
    </xdr:to>
    <xdr:sp>
      <xdr:nvSpPr>
        <xdr:cNvPr id="72" name="Line 13"/>
        <xdr:cNvSpPr>
          <a:spLocks/>
        </xdr:cNvSpPr>
      </xdr:nvSpPr>
      <xdr:spPr>
        <a:xfrm flipV="1">
          <a:off x="5857875" y="77152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57150</xdr:rowOff>
    </xdr:from>
    <xdr:to>
      <xdr:col>10</xdr:col>
      <xdr:colOff>152400</xdr:colOff>
      <xdr:row>13</xdr:row>
      <xdr:rowOff>190500</xdr:rowOff>
    </xdr:to>
    <xdr:sp>
      <xdr:nvSpPr>
        <xdr:cNvPr id="73" name="Line 13"/>
        <xdr:cNvSpPr>
          <a:spLocks/>
        </xdr:cNvSpPr>
      </xdr:nvSpPr>
      <xdr:spPr>
        <a:xfrm flipV="1">
          <a:off x="5857875" y="32575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66675</xdr:rowOff>
    </xdr:from>
    <xdr:to>
      <xdr:col>10</xdr:col>
      <xdr:colOff>152400</xdr:colOff>
      <xdr:row>36</xdr:row>
      <xdr:rowOff>209550</xdr:rowOff>
    </xdr:to>
    <xdr:sp>
      <xdr:nvSpPr>
        <xdr:cNvPr id="74" name="Line 13"/>
        <xdr:cNvSpPr>
          <a:spLocks/>
        </xdr:cNvSpPr>
      </xdr:nvSpPr>
      <xdr:spPr>
        <a:xfrm flipV="1">
          <a:off x="5857875" y="89249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76200</xdr:rowOff>
    </xdr:from>
    <xdr:to>
      <xdr:col>10</xdr:col>
      <xdr:colOff>142875</xdr:colOff>
      <xdr:row>45</xdr:row>
      <xdr:rowOff>219075</xdr:rowOff>
    </xdr:to>
    <xdr:sp>
      <xdr:nvSpPr>
        <xdr:cNvPr id="75" name="Line 13"/>
        <xdr:cNvSpPr>
          <a:spLocks/>
        </xdr:cNvSpPr>
      </xdr:nvSpPr>
      <xdr:spPr>
        <a:xfrm flipV="1">
          <a:off x="5848350" y="110775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99</xdr:row>
      <xdr:rowOff>47625</xdr:rowOff>
    </xdr:from>
    <xdr:to>
      <xdr:col>10</xdr:col>
      <xdr:colOff>0</xdr:colOff>
      <xdr:row>99</xdr:row>
      <xdr:rowOff>190500</xdr:rowOff>
    </xdr:to>
    <xdr:sp>
      <xdr:nvSpPr>
        <xdr:cNvPr id="76" name="Line 13"/>
        <xdr:cNvSpPr>
          <a:spLocks/>
        </xdr:cNvSpPr>
      </xdr:nvSpPr>
      <xdr:spPr>
        <a:xfrm flipV="1">
          <a:off x="5705475" y="240792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90</xdr:row>
      <xdr:rowOff>57150</xdr:rowOff>
    </xdr:from>
    <xdr:to>
      <xdr:col>9</xdr:col>
      <xdr:colOff>161925</xdr:colOff>
      <xdr:row>90</xdr:row>
      <xdr:rowOff>200025</xdr:rowOff>
    </xdr:to>
    <xdr:sp>
      <xdr:nvSpPr>
        <xdr:cNvPr id="77" name="Line 13"/>
        <xdr:cNvSpPr>
          <a:spLocks/>
        </xdr:cNvSpPr>
      </xdr:nvSpPr>
      <xdr:spPr>
        <a:xfrm flipV="1">
          <a:off x="5695950" y="219456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88</xdr:row>
      <xdr:rowOff>66675</xdr:rowOff>
    </xdr:from>
    <xdr:to>
      <xdr:col>9</xdr:col>
      <xdr:colOff>152400</xdr:colOff>
      <xdr:row>88</xdr:row>
      <xdr:rowOff>209550</xdr:rowOff>
    </xdr:to>
    <xdr:sp>
      <xdr:nvSpPr>
        <xdr:cNvPr id="78" name="Line 13"/>
        <xdr:cNvSpPr>
          <a:spLocks/>
        </xdr:cNvSpPr>
      </xdr:nvSpPr>
      <xdr:spPr>
        <a:xfrm flipV="1">
          <a:off x="5686425" y="214788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1</xdr:row>
      <xdr:rowOff>104775</xdr:rowOff>
    </xdr:from>
    <xdr:to>
      <xdr:col>13</xdr:col>
      <xdr:colOff>95250</xdr:colOff>
      <xdr:row>1</xdr:row>
      <xdr:rowOff>247650</xdr:rowOff>
    </xdr:to>
    <xdr:sp>
      <xdr:nvSpPr>
        <xdr:cNvPr id="79" name="Line 13"/>
        <xdr:cNvSpPr>
          <a:spLocks/>
        </xdr:cNvSpPr>
      </xdr:nvSpPr>
      <xdr:spPr>
        <a:xfrm flipV="1">
          <a:off x="7439025" y="2952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121</xdr:row>
      <xdr:rowOff>47625</xdr:rowOff>
    </xdr:from>
    <xdr:to>
      <xdr:col>10</xdr:col>
      <xdr:colOff>152400</xdr:colOff>
      <xdr:row>121</xdr:row>
      <xdr:rowOff>190500</xdr:rowOff>
    </xdr:to>
    <xdr:sp>
      <xdr:nvSpPr>
        <xdr:cNvPr id="80" name="Line 13"/>
        <xdr:cNvSpPr>
          <a:spLocks/>
        </xdr:cNvSpPr>
      </xdr:nvSpPr>
      <xdr:spPr>
        <a:xfrm flipV="1">
          <a:off x="5857875" y="294227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63</xdr:row>
      <xdr:rowOff>57150</xdr:rowOff>
    </xdr:from>
    <xdr:to>
      <xdr:col>10</xdr:col>
      <xdr:colOff>142875</xdr:colOff>
      <xdr:row>63</xdr:row>
      <xdr:rowOff>200025</xdr:rowOff>
    </xdr:to>
    <xdr:sp>
      <xdr:nvSpPr>
        <xdr:cNvPr id="81" name="Line 13"/>
        <xdr:cNvSpPr>
          <a:spLocks/>
        </xdr:cNvSpPr>
      </xdr:nvSpPr>
      <xdr:spPr>
        <a:xfrm flipV="1">
          <a:off x="5848350" y="154305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52</xdr:row>
      <xdr:rowOff>38100</xdr:rowOff>
    </xdr:from>
    <xdr:to>
      <xdr:col>13</xdr:col>
      <xdr:colOff>228600</xdr:colOff>
      <xdr:row>52</xdr:row>
      <xdr:rowOff>180975</xdr:rowOff>
    </xdr:to>
    <xdr:sp>
      <xdr:nvSpPr>
        <xdr:cNvPr id="82" name="Line 13"/>
        <xdr:cNvSpPr>
          <a:spLocks/>
        </xdr:cNvSpPr>
      </xdr:nvSpPr>
      <xdr:spPr>
        <a:xfrm flipV="1">
          <a:off x="7572375" y="127063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47625</xdr:rowOff>
    </xdr:from>
    <xdr:to>
      <xdr:col>10</xdr:col>
      <xdr:colOff>152400</xdr:colOff>
      <xdr:row>10</xdr:row>
      <xdr:rowOff>190500</xdr:rowOff>
    </xdr:to>
    <xdr:sp>
      <xdr:nvSpPr>
        <xdr:cNvPr id="83" name="Line 13"/>
        <xdr:cNvSpPr>
          <a:spLocks/>
        </xdr:cNvSpPr>
      </xdr:nvSpPr>
      <xdr:spPr>
        <a:xfrm flipV="1">
          <a:off x="5857875" y="25050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10</xdr:col>
      <xdr:colOff>152400</xdr:colOff>
      <xdr:row>11</xdr:row>
      <xdr:rowOff>161925</xdr:rowOff>
    </xdr:to>
    <xdr:sp>
      <xdr:nvSpPr>
        <xdr:cNvPr id="84" name="Line 13"/>
        <xdr:cNvSpPr>
          <a:spLocks/>
        </xdr:cNvSpPr>
      </xdr:nvSpPr>
      <xdr:spPr>
        <a:xfrm flipV="1">
          <a:off x="5857875" y="27241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164</xdr:row>
      <xdr:rowOff>47625</xdr:rowOff>
    </xdr:from>
    <xdr:to>
      <xdr:col>10</xdr:col>
      <xdr:colOff>152400</xdr:colOff>
      <xdr:row>164</xdr:row>
      <xdr:rowOff>190500</xdr:rowOff>
    </xdr:to>
    <xdr:sp>
      <xdr:nvSpPr>
        <xdr:cNvPr id="85" name="Line 13"/>
        <xdr:cNvSpPr>
          <a:spLocks/>
        </xdr:cNvSpPr>
      </xdr:nvSpPr>
      <xdr:spPr>
        <a:xfrm flipV="1">
          <a:off x="5857875" y="397954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57150</xdr:rowOff>
    </xdr:from>
    <xdr:to>
      <xdr:col>10</xdr:col>
      <xdr:colOff>142875</xdr:colOff>
      <xdr:row>35</xdr:row>
      <xdr:rowOff>200025</xdr:rowOff>
    </xdr:to>
    <xdr:sp>
      <xdr:nvSpPr>
        <xdr:cNvPr id="86" name="Line 13"/>
        <xdr:cNvSpPr>
          <a:spLocks/>
        </xdr:cNvSpPr>
      </xdr:nvSpPr>
      <xdr:spPr>
        <a:xfrm flipV="1">
          <a:off x="5848350" y="86772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78</xdr:row>
      <xdr:rowOff>76200</xdr:rowOff>
    </xdr:from>
    <xdr:to>
      <xdr:col>13</xdr:col>
      <xdr:colOff>114300</xdr:colOff>
      <xdr:row>78</xdr:row>
      <xdr:rowOff>219075</xdr:rowOff>
    </xdr:to>
    <xdr:sp>
      <xdr:nvSpPr>
        <xdr:cNvPr id="87" name="Line 13"/>
        <xdr:cNvSpPr>
          <a:spLocks/>
        </xdr:cNvSpPr>
      </xdr:nvSpPr>
      <xdr:spPr>
        <a:xfrm flipV="1">
          <a:off x="7458075" y="190214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57</xdr:row>
      <xdr:rowOff>66675</xdr:rowOff>
    </xdr:from>
    <xdr:to>
      <xdr:col>10</xdr:col>
      <xdr:colOff>161925</xdr:colOff>
      <xdr:row>57</xdr:row>
      <xdr:rowOff>209550</xdr:rowOff>
    </xdr:to>
    <xdr:sp>
      <xdr:nvSpPr>
        <xdr:cNvPr id="88" name="Line 13"/>
        <xdr:cNvSpPr>
          <a:spLocks/>
        </xdr:cNvSpPr>
      </xdr:nvSpPr>
      <xdr:spPr>
        <a:xfrm flipV="1">
          <a:off x="5867400" y="140112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141</xdr:row>
      <xdr:rowOff>57150</xdr:rowOff>
    </xdr:from>
    <xdr:to>
      <xdr:col>10</xdr:col>
      <xdr:colOff>152400</xdr:colOff>
      <xdr:row>141</xdr:row>
      <xdr:rowOff>200025</xdr:rowOff>
    </xdr:to>
    <xdr:sp>
      <xdr:nvSpPr>
        <xdr:cNvPr id="89" name="Line 13"/>
        <xdr:cNvSpPr>
          <a:spLocks/>
        </xdr:cNvSpPr>
      </xdr:nvSpPr>
      <xdr:spPr>
        <a:xfrm flipV="1">
          <a:off x="5857875" y="341661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38100</xdr:rowOff>
    </xdr:from>
    <xdr:to>
      <xdr:col>13</xdr:col>
      <xdr:colOff>257175</xdr:colOff>
      <xdr:row>26</xdr:row>
      <xdr:rowOff>180975</xdr:rowOff>
    </xdr:to>
    <xdr:sp>
      <xdr:nvSpPr>
        <xdr:cNvPr id="90" name="Line 13"/>
        <xdr:cNvSpPr>
          <a:spLocks/>
        </xdr:cNvSpPr>
      </xdr:nvSpPr>
      <xdr:spPr>
        <a:xfrm flipV="1">
          <a:off x="7600950" y="64293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131</xdr:row>
      <xdr:rowOff>114300</xdr:rowOff>
    </xdr:from>
    <xdr:to>
      <xdr:col>13</xdr:col>
      <xdr:colOff>104775</xdr:colOff>
      <xdr:row>131</xdr:row>
      <xdr:rowOff>257175</xdr:rowOff>
    </xdr:to>
    <xdr:sp>
      <xdr:nvSpPr>
        <xdr:cNvPr id="91" name="Line 13"/>
        <xdr:cNvSpPr>
          <a:spLocks/>
        </xdr:cNvSpPr>
      </xdr:nvSpPr>
      <xdr:spPr>
        <a:xfrm flipV="1">
          <a:off x="7448550" y="317563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156</xdr:row>
      <xdr:rowOff>95250</xdr:rowOff>
    </xdr:from>
    <xdr:to>
      <xdr:col>13</xdr:col>
      <xdr:colOff>85725</xdr:colOff>
      <xdr:row>156</xdr:row>
      <xdr:rowOff>238125</xdr:rowOff>
    </xdr:to>
    <xdr:sp>
      <xdr:nvSpPr>
        <xdr:cNvPr id="92" name="Line 13"/>
        <xdr:cNvSpPr>
          <a:spLocks/>
        </xdr:cNvSpPr>
      </xdr:nvSpPr>
      <xdr:spPr>
        <a:xfrm flipV="1">
          <a:off x="7429500" y="378523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104</xdr:row>
      <xdr:rowOff>47625</xdr:rowOff>
    </xdr:from>
    <xdr:to>
      <xdr:col>13</xdr:col>
      <xdr:colOff>76200</xdr:colOff>
      <xdr:row>104</xdr:row>
      <xdr:rowOff>190500</xdr:rowOff>
    </xdr:to>
    <xdr:sp>
      <xdr:nvSpPr>
        <xdr:cNvPr id="93" name="Line 13"/>
        <xdr:cNvSpPr>
          <a:spLocks/>
        </xdr:cNvSpPr>
      </xdr:nvSpPr>
      <xdr:spPr>
        <a:xfrm flipV="1">
          <a:off x="7419975" y="252888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57150</xdr:rowOff>
    </xdr:from>
    <xdr:to>
      <xdr:col>14</xdr:col>
      <xdr:colOff>666750</xdr:colOff>
      <xdr:row>3</xdr:row>
      <xdr:rowOff>342900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77125" y="66675"/>
          <a:ext cx="18288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13</xdr:col>
      <xdr:colOff>66675</xdr:colOff>
      <xdr:row>2</xdr:row>
      <xdr:rowOff>104775</xdr:rowOff>
    </xdr:from>
    <xdr:to>
      <xdr:col>13</xdr:col>
      <xdr:colOff>161925</xdr:colOff>
      <xdr:row>2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7543800" y="5619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66675</xdr:rowOff>
    </xdr:from>
    <xdr:to>
      <xdr:col>13</xdr:col>
      <xdr:colOff>161925</xdr:colOff>
      <xdr:row>3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7543800" y="7905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51</xdr:row>
      <xdr:rowOff>133350</xdr:rowOff>
    </xdr:from>
    <xdr:to>
      <xdr:col>13</xdr:col>
      <xdr:colOff>171450</xdr:colOff>
      <xdr:row>52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7553325" y="127349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52</xdr:row>
      <xdr:rowOff>219075</xdr:rowOff>
    </xdr:from>
    <xdr:to>
      <xdr:col>13</xdr:col>
      <xdr:colOff>161925</xdr:colOff>
      <xdr:row>53</xdr:row>
      <xdr:rowOff>66675</xdr:rowOff>
    </xdr:to>
    <xdr:sp>
      <xdr:nvSpPr>
        <xdr:cNvPr id="5" name="Rectangle 12"/>
        <xdr:cNvSpPr>
          <a:spLocks/>
        </xdr:cNvSpPr>
      </xdr:nvSpPr>
      <xdr:spPr>
        <a:xfrm>
          <a:off x="7543800" y="130587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51</xdr:row>
      <xdr:rowOff>133350</xdr:rowOff>
    </xdr:from>
    <xdr:to>
      <xdr:col>13</xdr:col>
      <xdr:colOff>219075</xdr:colOff>
      <xdr:row>52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7600950" y="127349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59</xdr:row>
      <xdr:rowOff>66675</xdr:rowOff>
    </xdr:from>
    <xdr:to>
      <xdr:col>10</xdr:col>
      <xdr:colOff>161925</xdr:colOff>
      <xdr:row>59</xdr:row>
      <xdr:rowOff>209550</xdr:rowOff>
    </xdr:to>
    <xdr:sp>
      <xdr:nvSpPr>
        <xdr:cNvPr id="7" name="Line 13"/>
        <xdr:cNvSpPr>
          <a:spLocks/>
        </xdr:cNvSpPr>
      </xdr:nvSpPr>
      <xdr:spPr>
        <a:xfrm flipV="1">
          <a:off x="5867400" y="147256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38100</xdr:rowOff>
    </xdr:from>
    <xdr:to>
      <xdr:col>10</xdr:col>
      <xdr:colOff>152400</xdr:colOff>
      <xdr:row>65</xdr:row>
      <xdr:rowOff>180975</xdr:rowOff>
    </xdr:to>
    <xdr:sp>
      <xdr:nvSpPr>
        <xdr:cNvPr id="8" name="Line 13"/>
        <xdr:cNvSpPr>
          <a:spLocks/>
        </xdr:cNvSpPr>
      </xdr:nvSpPr>
      <xdr:spPr>
        <a:xfrm flipV="1">
          <a:off x="5857875" y="161258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67</xdr:row>
      <xdr:rowOff>57150</xdr:rowOff>
    </xdr:from>
    <xdr:to>
      <xdr:col>10</xdr:col>
      <xdr:colOff>161925</xdr:colOff>
      <xdr:row>67</xdr:row>
      <xdr:rowOff>200025</xdr:rowOff>
    </xdr:to>
    <xdr:sp>
      <xdr:nvSpPr>
        <xdr:cNvPr id="9" name="Line 13"/>
        <xdr:cNvSpPr>
          <a:spLocks/>
        </xdr:cNvSpPr>
      </xdr:nvSpPr>
      <xdr:spPr>
        <a:xfrm flipV="1">
          <a:off x="5867400" y="166211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77</xdr:row>
      <xdr:rowOff>57150</xdr:rowOff>
    </xdr:from>
    <xdr:to>
      <xdr:col>14</xdr:col>
      <xdr:colOff>542925</xdr:colOff>
      <xdr:row>80</xdr:row>
      <xdr:rowOff>209550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7648575" y="19002375"/>
          <a:ext cx="15335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</a:t>
          </a:r>
        </a:p>
      </xdr:txBody>
    </xdr:sp>
    <xdr:clientData/>
  </xdr:twoCellAnchor>
  <xdr:twoCellAnchor>
    <xdr:from>
      <xdr:col>13</xdr:col>
      <xdr:colOff>161925</xdr:colOff>
      <xdr:row>77</xdr:row>
      <xdr:rowOff>104775</xdr:rowOff>
    </xdr:from>
    <xdr:to>
      <xdr:col>14</xdr:col>
      <xdr:colOff>752475</xdr:colOff>
      <xdr:row>80</xdr:row>
      <xdr:rowOff>333375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7639050" y="19050000"/>
          <a:ext cx="17526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งวดที่ 4 (กรกฎคม-กันยายน)
</a:t>
          </a:r>
        </a:p>
      </xdr:txBody>
    </xdr:sp>
    <xdr:clientData/>
  </xdr:twoCellAnchor>
  <xdr:twoCellAnchor>
    <xdr:from>
      <xdr:col>13</xdr:col>
      <xdr:colOff>247650</xdr:colOff>
      <xdr:row>78</xdr:row>
      <xdr:rowOff>133350</xdr:rowOff>
    </xdr:from>
    <xdr:to>
      <xdr:col>13</xdr:col>
      <xdr:colOff>342900</xdr:colOff>
      <xdr:row>78</xdr:row>
      <xdr:rowOff>247650</xdr:rowOff>
    </xdr:to>
    <xdr:sp>
      <xdr:nvSpPr>
        <xdr:cNvPr id="12" name="Rectangle 11"/>
        <xdr:cNvSpPr>
          <a:spLocks/>
        </xdr:cNvSpPr>
      </xdr:nvSpPr>
      <xdr:spPr>
        <a:xfrm>
          <a:off x="7724775" y="1931670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  <xdr:twoCellAnchor>
    <xdr:from>
      <xdr:col>13</xdr:col>
      <xdr:colOff>247650</xdr:colOff>
      <xdr:row>79</xdr:row>
      <xdr:rowOff>76200</xdr:rowOff>
    </xdr:from>
    <xdr:to>
      <xdr:col>13</xdr:col>
      <xdr:colOff>342900</xdr:colOff>
      <xdr:row>79</xdr:row>
      <xdr:rowOff>190500</xdr:rowOff>
    </xdr:to>
    <xdr:sp>
      <xdr:nvSpPr>
        <xdr:cNvPr id="13" name="Rectangle 12"/>
        <xdr:cNvSpPr>
          <a:spLocks/>
        </xdr:cNvSpPr>
      </xdr:nvSpPr>
      <xdr:spPr>
        <a:xfrm>
          <a:off x="7724775" y="195262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103</xdr:row>
      <xdr:rowOff>47625</xdr:rowOff>
    </xdr:from>
    <xdr:to>
      <xdr:col>14</xdr:col>
      <xdr:colOff>800100</xdr:colOff>
      <xdr:row>106</xdr:row>
      <xdr:rowOff>228600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7639050" y="25384125"/>
          <a:ext cx="18002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งวดที่ 4 (กรกฎาคม-กันยายน)</a:t>
          </a:r>
        </a:p>
      </xdr:txBody>
    </xdr:sp>
    <xdr:clientData/>
  </xdr:twoCellAnchor>
  <xdr:twoCellAnchor>
    <xdr:from>
      <xdr:col>13</xdr:col>
      <xdr:colOff>323850</xdr:colOff>
      <xdr:row>104</xdr:row>
      <xdr:rowOff>85725</xdr:rowOff>
    </xdr:from>
    <xdr:to>
      <xdr:col>13</xdr:col>
      <xdr:colOff>419100</xdr:colOff>
      <xdr:row>104</xdr:row>
      <xdr:rowOff>190500</xdr:rowOff>
    </xdr:to>
    <xdr:sp>
      <xdr:nvSpPr>
        <xdr:cNvPr id="15" name="Rectangle 11"/>
        <xdr:cNvSpPr>
          <a:spLocks/>
        </xdr:cNvSpPr>
      </xdr:nvSpPr>
      <xdr:spPr>
        <a:xfrm>
          <a:off x="7800975" y="256603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105</xdr:row>
      <xdr:rowOff>19050</xdr:rowOff>
    </xdr:from>
    <xdr:to>
      <xdr:col>13</xdr:col>
      <xdr:colOff>419100</xdr:colOff>
      <xdr:row>105</xdr:row>
      <xdr:rowOff>133350</xdr:rowOff>
    </xdr:to>
    <xdr:sp>
      <xdr:nvSpPr>
        <xdr:cNvPr id="16" name="Rectangle 12"/>
        <xdr:cNvSpPr>
          <a:spLocks/>
        </xdr:cNvSpPr>
      </xdr:nvSpPr>
      <xdr:spPr>
        <a:xfrm>
          <a:off x="7800975" y="2586037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103</xdr:row>
      <xdr:rowOff>123825</xdr:rowOff>
    </xdr:from>
    <xdr:to>
      <xdr:col>13</xdr:col>
      <xdr:colOff>419100</xdr:colOff>
      <xdr:row>103</xdr:row>
      <xdr:rowOff>228600</xdr:rowOff>
    </xdr:to>
    <xdr:sp>
      <xdr:nvSpPr>
        <xdr:cNvPr id="17" name="Rectangle 11"/>
        <xdr:cNvSpPr>
          <a:spLocks/>
        </xdr:cNvSpPr>
      </xdr:nvSpPr>
      <xdr:spPr>
        <a:xfrm>
          <a:off x="7800975" y="254603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130</xdr:row>
      <xdr:rowOff>57150</xdr:rowOff>
    </xdr:from>
    <xdr:to>
      <xdr:col>14</xdr:col>
      <xdr:colOff>714375</xdr:colOff>
      <xdr:row>134</xdr:row>
      <xdr:rowOff>0</xdr:rowOff>
    </xdr:to>
    <xdr:sp>
      <xdr:nvSpPr>
        <xdr:cNvPr id="18" name="Text Box 10"/>
        <xdr:cNvSpPr txBox="1">
          <a:spLocks noChangeArrowheads="1"/>
        </xdr:cNvSpPr>
      </xdr:nvSpPr>
      <xdr:spPr>
        <a:xfrm>
          <a:off x="7572375" y="31794450"/>
          <a:ext cx="1781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งวดที่ 4 (กรกฎาคม-กันยายน)</a:t>
          </a:r>
        </a:p>
      </xdr:txBody>
    </xdr:sp>
    <xdr:clientData/>
  </xdr:twoCellAnchor>
  <xdr:twoCellAnchor>
    <xdr:from>
      <xdr:col>13</xdr:col>
      <xdr:colOff>190500</xdr:colOff>
      <xdr:row>132</xdr:row>
      <xdr:rowOff>95250</xdr:rowOff>
    </xdr:from>
    <xdr:to>
      <xdr:col>13</xdr:col>
      <xdr:colOff>285750</xdr:colOff>
      <xdr:row>132</xdr:row>
      <xdr:rowOff>200025</xdr:rowOff>
    </xdr:to>
    <xdr:sp>
      <xdr:nvSpPr>
        <xdr:cNvPr id="19" name="Rectangle 11"/>
        <xdr:cNvSpPr>
          <a:spLocks/>
        </xdr:cNvSpPr>
      </xdr:nvSpPr>
      <xdr:spPr>
        <a:xfrm>
          <a:off x="7667625" y="323373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133</xdr:row>
      <xdr:rowOff>9525</xdr:rowOff>
    </xdr:from>
    <xdr:to>
      <xdr:col>13</xdr:col>
      <xdr:colOff>285750</xdr:colOff>
      <xdr:row>133</xdr:row>
      <xdr:rowOff>133350</xdr:rowOff>
    </xdr:to>
    <xdr:sp>
      <xdr:nvSpPr>
        <xdr:cNvPr id="20" name="Rectangle 12"/>
        <xdr:cNvSpPr>
          <a:spLocks/>
        </xdr:cNvSpPr>
      </xdr:nvSpPr>
      <xdr:spPr>
        <a:xfrm>
          <a:off x="7667625" y="32518350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157</xdr:row>
      <xdr:rowOff>38100</xdr:rowOff>
    </xdr:from>
    <xdr:to>
      <xdr:col>14</xdr:col>
      <xdr:colOff>542925</xdr:colOff>
      <xdr:row>159</xdr:row>
      <xdr:rowOff>209550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7353300" y="38366700"/>
          <a:ext cx="18288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 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2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งวดที่ 3 (กรกฎาคม-กันยายน)</a:t>
          </a:r>
        </a:p>
      </xdr:txBody>
    </xdr:sp>
    <xdr:clientData/>
  </xdr:twoCellAnchor>
  <xdr:twoCellAnchor>
    <xdr:from>
      <xdr:col>12</xdr:col>
      <xdr:colOff>685800</xdr:colOff>
      <xdr:row>157</xdr:row>
      <xdr:rowOff>85725</xdr:rowOff>
    </xdr:from>
    <xdr:to>
      <xdr:col>13</xdr:col>
      <xdr:colOff>38100</xdr:colOff>
      <xdr:row>157</xdr:row>
      <xdr:rowOff>190500</xdr:rowOff>
    </xdr:to>
    <xdr:sp>
      <xdr:nvSpPr>
        <xdr:cNvPr id="22" name="Rectangle 6"/>
        <xdr:cNvSpPr>
          <a:spLocks/>
        </xdr:cNvSpPr>
      </xdr:nvSpPr>
      <xdr:spPr>
        <a:xfrm>
          <a:off x="7410450" y="3841432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158</xdr:row>
      <xdr:rowOff>9525</xdr:rowOff>
    </xdr:from>
    <xdr:to>
      <xdr:col>13</xdr:col>
      <xdr:colOff>38100</xdr:colOff>
      <xdr:row>158</xdr:row>
      <xdr:rowOff>114300</xdr:rowOff>
    </xdr:to>
    <xdr:sp>
      <xdr:nvSpPr>
        <xdr:cNvPr id="23" name="Rectangle 7"/>
        <xdr:cNvSpPr>
          <a:spLocks/>
        </xdr:cNvSpPr>
      </xdr:nvSpPr>
      <xdr:spPr>
        <a:xfrm>
          <a:off x="7419975" y="386048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158</xdr:row>
      <xdr:rowOff>209550</xdr:rowOff>
    </xdr:from>
    <xdr:to>
      <xdr:col>13</xdr:col>
      <xdr:colOff>38100</xdr:colOff>
      <xdr:row>159</xdr:row>
      <xdr:rowOff>57150</xdr:rowOff>
    </xdr:to>
    <xdr:sp>
      <xdr:nvSpPr>
        <xdr:cNvPr id="24" name="Rectangle 8"/>
        <xdr:cNvSpPr>
          <a:spLocks/>
        </xdr:cNvSpPr>
      </xdr:nvSpPr>
      <xdr:spPr>
        <a:xfrm>
          <a:off x="7419975" y="388048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157</xdr:row>
      <xdr:rowOff>228600</xdr:rowOff>
    </xdr:from>
    <xdr:to>
      <xdr:col>13</xdr:col>
      <xdr:colOff>85725</xdr:colOff>
      <xdr:row>158</xdr:row>
      <xdr:rowOff>104775</xdr:rowOff>
    </xdr:to>
    <xdr:sp>
      <xdr:nvSpPr>
        <xdr:cNvPr id="25" name="Line 9"/>
        <xdr:cNvSpPr>
          <a:spLocks/>
        </xdr:cNvSpPr>
      </xdr:nvSpPr>
      <xdr:spPr>
        <a:xfrm flipV="1">
          <a:off x="7429500" y="385572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155</xdr:row>
      <xdr:rowOff>57150</xdr:rowOff>
    </xdr:from>
    <xdr:to>
      <xdr:col>14</xdr:col>
      <xdr:colOff>542925</xdr:colOff>
      <xdr:row>159</xdr:row>
      <xdr:rowOff>209550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7353300" y="37909500"/>
          <a:ext cx="18288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38100</xdr:rowOff>
    </xdr:from>
    <xdr:to>
      <xdr:col>10</xdr:col>
      <xdr:colOff>152400</xdr:colOff>
      <xdr:row>20</xdr:row>
      <xdr:rowOff>171450</xdr:rowOff>
    </xdr:to>
    <xdr:sp>
      <xdr:nvSpPr>
        <xdr:cNvPr id="27" name="Line 13"/>
        <xdr:cNvSpPr>
          <a:spLocks/>
        </xdr:cNvSpPr>
      </xdr:nvSpPr>
      <xdr:spPr>
        <a:xfrm flipV="1">
          <a:off x="5857875" y="50577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66675</xdr:rowOff>
    </xdr:from>
    <xdr:to>
      <xdr:col>10</xdr:col>
      <xdr:colOff>152400</xdr:colOff>
      <xdr:row>9</xdr:row>
      <xdr:rowOff>200025</xdr:rowOff>
    </xdr:to>
    <xdr:sp>
      <xdr:nvSpPr>
        <xdr:cNvPr id="28" name="Line 13"/>
        <xdr:cNvSpPr>
          <a:spLocks/>
        </xdr:cNvSpPr>
      </xdr:nvSpPr>
      <xdr:spPr>
        <a:xfrm flipV="1">
          <a:off x="5857875" y="23622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</xdr:row>
      <xdr:rowOff>161925</xdr:rowOff>
    </xdr:from>
    <xdr:to>
      <xdr:col>13</xdr:col>
      <xdr:colOff>161925</xdr:colOff>
      <xdr:row>2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7543800" y="3524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161925</xdr:rowOff>
    </xdr:from>
    <xdr:to>
      <xdr:col>13</xdr:col>
      <xdr:colOff>161925</xdr:colOff>
      <xdr:row>1</xdr:row>
      <xdr:rowOff>85725</xdr:rowOff>
    </xdr:to>
    <xdr:sp>
      <xdr:nvSpPr>
        <xdr:cNvPr id="30" name="Rectangle 2"/>
        <xdr:cNvSpPr>
          <a:spLocks/>
        </xdr:cNvSpPr>
      </xdr:nvSpPr>
      <xdr:spPr>
        <a:xfrm>
          <a:off x="7543800" y="1619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66675</xdr:rowOff>
    </xdr:from>
    <xdr:to>
      <xdr:col>14</xdr:col>
      <xdr:colOff>704850</xdr:colOff>
      <xdr:row>28</xdr:row>
      <xdr:rowOff>314325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7515225" y="6305550"/>
          <a:ext cx="18288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13</xdr:col>
      <xdr:colOff>95250</xdr:colOff>
      <xdr:row>25</xdr:row>
      <xdr:rowOff>133350</xdr:rowOff>
    </xdr:from>
    <xdr:to>
      <xdr:col>13</xdr:col>
      <xdr:colOff>190500</xdr:colOff>
      <xdr:row>26</xdr:row>
      <xdr:rowOff>0</xdr:rowOff>
    </xdr:to>
    <xdr:sp>
      <xdr:nvSpPr>
        <xdr:cNvPr id="32" name="Rectangle 2"/>
        <xdr:cNvSpPr>
          <a:spLocks/>
        </xdr:cNvSpPr>
      </xdr:nvSpPr>
      <xdr:spPr>
        <a:xfrm>
          <a:off x="7572375" y="63722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27</xdr:row>
      <xdr:rowOff>219075</xdr:rowOff>
    </xdr:from>
    <xdr:to>
      <xdr:col>13</xdr:col>
      <xdr:colOff>209550</xdr:colOff>
      <xdr:row>28</xdr:row>
      <xdr:rowOff>57150</xdr:rowOff>
    </xdr:to>
    <xdr:sp>
      <xdr:nvSpPr>
        <xdr:cNvPr id="33" name="Rectangle 2"/>
        <xdr:cNvSpPr>
          <a:spLocks/>
        </xdr:cNvSpPr>
      </xdr:nvSpPr>
      <xdr:spPr>
        <a:xfrm>
          <a:off x="7591425" y="69627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85725</xdr:rowOff>
    </xdr:from>
    <xdr:to>
      <xdr:col>13</xdr:col>
      <xdr:colOff>200025</xdr:colOff>
      <xdr:row>26</xdr:row>
      <xdr:rowOff>190500</xdr:rowOff>
    </xdr:to>
    <xdr:sp>
      <xdr:nvSpPr>
        <xdr:cNvPr id="34" name="Rectangle 2"/>
        <xdr:cNvSpPr>
          <a:spLocks/>
        </xdr:cNvSpPr>
      </xdr:nvSpPr>
      <xdr:spPr>
        <a:xfrm>
          <a:off x="7581900" y="65627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27</xdr:row>
      <xdr:rowOff>19050</xdr:rowOff>
    </xdr:from>
    <xdr:to>
      <xdr:col>13</xdr:col>
      <xdr:colOff>209550</xdr:colOff>
      <xdr:row>27</xdr:row>
      <xdr:rowOff>123825</xdr:rowOff>
    </xdr:to>
    <xdr:sp>
      <xdr:nvSpPr>
        <xdr:cNvPr id="35" name="Rectangle 2"/>
        <xdr:cNvSpPr>
          <a:spLocks/>
        </xdr:cNvSpPr>
      </xdr:nvSpPr>
      <xdr:spPr>
        <a:xfrm>
          <a:off x="7591425" y="67627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51</xdr:row>
      <xdr:rowOff>66675</xdr:rowOff>
    </xdr:from>
    <xdr:to>
      <xdr:col>14</xdr:col>
      <xdr:colOff>704850</xdr:colOff>
      <xdr:row>54</xdr:row>
      <xdr:rowOff>295275</xdr:rowOff>
    </xdr:to>
    <xdr:sp>
      <xdr:nvSpPr>
        <xdr:cNvPr id="36" name="Text Box 1"/>
        <xdr:cNvSpPr txBox="1">
          <a:spLocks noChangeArrowheads="1"/>
        </xdr:cNvSpPr>
      </xdr:nvSpPr>
      <xdr:spPr>
        <a:xfrm>
          <a:off x="7515225" y="12668250"/>
          <a:ext cx="18288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งวดที่ 4 (กรกฎคม-กันยายน)
</a:t>
          </a:r>
        </a:p>
      </xdr:txBody>
    </xdr:sp>
    <xdr:clientData/>
  </xdr:twoCellAnchor>
  <xdr:twoCellAnchor>
    <xdr:from>
      <xdr:col>13</xdr:col>
      <xdr:colOff>85725</xdr:colOff>
      <xdr:row>51</xdr:row>
      <xdr:rowOff>142875</xdr:rowOff>
    </xdr:from>
    <xdr:to>
      <xdr:col>13</xdr:col>
      <xdr:colOff>180975</xdr:colOff>
      <xdr:row>52</xdr:row>
      <xdr:rowOff>9525</xdr:rowOff>
    </xdr:to>
    <xdr:sp>
      <xdr:nvSpPr>
        <xdr:cNvPr id="37" name="Rectangle 2"/>
        <xdr:cNvSpPr>
          <a:spLocks/>
        </xdr:cNvSpPr>
      </xdr:nvSpPr>
      <xdr:spPr>
        <a:xfrm>
          <a:off x="7562850" y="127444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52</xdr:row>
      <xdr:rowOff>114300</xdr:rowOff>
    </xdr:from>
    <xdr:to>
      <xdr:col>13</xdr:col>
      <xdr:colOff>180975</xdr:colOff>
      <xdr:row>52</xdr:row>
      <xdr:rowOff>219075</xdr:rowOff>
    </xdr:to>
    <xdr:sp>
      <xdr:nvSpPr>
        <xdr:cNvPr id="38" name="Rectangle 2"/>
        <xdr:cNvSpPr>
          <a:spLocks/>
        </xdr:cNvSpPr>
      </xdr:nvSpPr>
      <xdr:spPr>
        <a:xfrm>
          <a:off x="7562850" y="129540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53</xdr:row>
      <xdr:rowOff>66675</xdr:rowOff>
    </xdr:from>
    <xdr:to>
      <xdr:col>13</xdr:col>
      <xdr:colOff>180975</xdr:colOff>
      <xdr:row>53</xdr:row>
      <xdr:rowOff>171450</xdr:rowOff>
    </xdr:to>
    <xdr:sp>
      <xdr:nvSpPr>
        <xdr:cNvPr id="39" name="Rectangle 2"/>
        <xdr:cNvSpPr>
          <a:spLocks/>
        </xdr:cNvSpPr>
      </xdr:nvSpPr>
      <xdr:spPr>
        <a:xfrm>
          <a:off x="7562850" y="13173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54</xdr:row>
      <xdr:rowOff>19050</xdr:rowOff>
    </xdr:from>
    <xdr:to>
      <xdr:col>13</xdr:col>
      <xdr:colOff>180975</xdr:colOff>
      <xdr:row>54</xdr:row>
      <xdr:rowOff>123825</xdr:rowOff>
    </xdr:to>
    <xdr:sp>
      <xdr:nvSpPr>
        <xdr:cNvPr id="40" name="Rectangle 2"/>
        <xdr:cNvSpPr>
          <a:spLocks/>
        </xdr:cNvSpPr>
      </xdr:nvSpPr>
      <xdr:spPr>
        <a:xfrm>
          <a:off x="7562850" y="133921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80</xdr:row>
      <xdr:rowOff>28575</xdr:rowOff>
    </xdr:from>
    <xdr:to>
      <xdr:col>13</xdr:col>
      <xdr:colOff>352425</xdr:colOff>
      <xdr:row>80</xdr:row>
      <xdr:rowOff>142875</xdr:rowOff>
    </xdr:to>
    <xdr:sp>
      <xdr:nvSpPr>
        <xdr:cNvPr id="41" name="Rectangle 12"/>
        <xdr:cNvSpPr>
          <a:spLocks/>
        </xdr:cNvSpPr>
      </xdr:nvSpPr>
      <xdr:spPr>
        <a:xfrm>
          <a:off x="7734300" y="19745325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13</xdr:col>
      <xdr:colOff>323850</xdr:colOff>
      <xdr:row>105</xdr:row>
      <xdr:rowOff>238125</xdr:rowOff>
    </xdr:from>
    <xdr:to>
      <xdr:col>13</xdr:col>
      <xdr:colOff>419100</xdr:colOff>
      <xdr:row>106</xdr:row>
      <xdr:rowOff>85725</xdr:rowOff>
    </xdr:to>
    <xdr:sp>
      <xdr:nvSpPr>
        <xdr:cNvPr id="42" name="Rectangle 12"/>
        <xdr:cNvSpPr>
          <a:spLocks/>
        </xdr:cNvSpPr>
      </xdr:nvSpPr>
      <xdr:spPr>
        <a:xfrm>
          <a:off x="7800975" y="260794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131</xdr:row>
      <xdr:rowOff>152400</xdr:rowOff>
    </xdr:from>
    <xdr:to>
      <xdr:col>13</xdr:col>
      <xdr:colOff>285750</xdr:colOff>
      <xdr:row>131</xdr:row>
      <xdr:rowOff>257175</xdr:rowOff>
    </xdr:to>
    <xdr:sp>
      <xdr:nvSpPr>
        <xdr:cNvPr id="43" name="Rectangle 11"/>
        <xdr:cNvSpPr>
          <a:spLocks/>
        </xdr:cNvSpPr>
      </xdr:nvSpPr>
      <xdr:spPr>
        <a:xfrm>
          <a:off x="7667625" y="321278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156</xdr:row>
      <xdr:rowOff>85725</xdr:rowOff>
    </xdr:from>
    <xdr:to>
      <xdr:col>14</xdr:col>
      <xdr:colOff>676275</xdr:colOff>
      <xdr:row>159</xdr:row>
      <xdr:rowOff>247650</xdr:rowOff>
    </xdr:to>
    <xdr:sp>
      <xdr:nvSpPr>
        <xdr:cNvPr id="44" name="Text Box 10"/>
        <xdr:cNvSpPr txBox="1">
          <a:spLocks noChangeArrowheads="1"/>
        </xdr:cNvSpPr>
      </xdr:nvSpPr>
      <xdr:spPr>
        <a:xfrm>
          <a:off x="7543800" y="38176200"/>
          <a:ext cx="17716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 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งวดที่ 4 (กรกฎาคม-กันยายน)</a:t>
          </a:r>
        </a:p>
      </xdr:txBody>
    </xdr:sp>
    <xdr:clientData/>
  </xdr:twoCellAnchor>
  <xdr:twoCellAnchor>
    <xdr:from>
      <xdr:col>13</xdr:col>
      <xdr:colOff>133350</xdr:colOff>
      <xdr:row>157</xdr:row>
      <xdr:rowOff>152400</xdr:rowOff>
    </xdr:from>
    <xdr:to>
      <xdr:col>13</xdr:col>
      <xdr:colOff>228600</xdr:colOff>
      <xdr:row>157</xdr:row>
      <xdr:rowOff>257175</xdr:rowOff>
    </xdr:to>
    <xdr:sp>
      <xdr:nvSpPr>
        <xdr:cNvPr id="45" name="Rectangle 11"/>
        <xdr:cNvSpPr>
          <a:spLocks/>
        </xdr:cNvSpPr>
      </xdr:nvSpPr>
      <xdr:spPr>
        <a:xfrm>
          <a:off x="7610475" y="384810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159</xdr:row>
      <xdr:rowOff>9525</xdr:rowOff>
    </xdr:from>
    <xdr:to>
      <xdr:col>13</xdr:col>
      <xdr:colOff>238125</xdr:colOff>
      <xdr:row>159</xdr:row>
      <xdr:rowOff>114300</xdr:rowOff>
    </xdr:to>
    <xdr:sp>
      <xdr:nvSpPr>
        <xdr:cNvPr id="46" name="Rectangle 11"/>
        <xdr:cNvSpPr>
          <a:spLocks/>
        </xdr:cNvSpPr>
      </xdr:nvSpPr>
      <xdr:spPr>
        <a:xfrm>
          <a:off x="7620000" y="388715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158</xdr:row>
      <xdr:rowOff>76200</xdr:rowOff>
    </xdr:from>
    <xdr:to>
      <xdr:col>13</xdr:col>
      <xdr:colOff>228600</xdr:colOff>
      <xdr:row>158</xdr:row>
      <xdr:rowOff>180975</xdr:rowOff>
    </xdr:to>
    <xdr:sp>
      <xdr:nvSpPr>
        <xdr:cNvPr id="47" name="Rectangle 11"/>
        <xdr:cNvSpPr>
          <a:spLocks/>
        </xdr:cNvSpPr>
      </xdr:nvSpPr>
      <xdr:spPr>
        <a:xfrm>
          <a:off x="7610475" y="3867150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</xdr:row>
      <xdr:rowOff>57150</xdr:rowOff>
    </xdr:from>
    <xdr:to>
      <xdr:col>10</xdr:col>
      <xdr:colOff>152400</xdr:colOff>
      <xdr:row>12</xdr:row>
      <xdr:rowOff>190500</xdr:rowOff>
    </xdr:to>
    <xdr:sp>
      <xdr:nvSpPr>
        <xdr:cNvPr id="48" name="Line 13"/>
        <xdr:cNvSpPr>
          <a:spLocks/>
        </xdr:cNvSpPr>
      </xdr:nvSpPr>
      <xdr:spPr>
        <a:xfrm flipV="1">
          <a:off x="5857875" y="3095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66675</xdr:rowOff>
    </xdr:from>
    <xdr:to>
      <xdr:col>10</xdr:col>
      <xdr:colOff>133350</xdr:colOff>
      <xdr:row>6</xdr:row>
      <xdr:rowOff>200025</xdr:rowOff>
    </xdr:to>
    <xdr:sp>
      <xdr:nvSpPr>
        <xdr:cNvPr id="49" name="Line 13"/>
        <xdr:cNvSpPr>
          <a:spLocks/>
        </xdr:cNvSpPr>
      </xdr:nvSpPr>
      <xdr:spPr>
        <a:xfrm flipV="1">
          <a:off x="5838825" y="16192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57150</xdr:rowOff>
    </xdr:from>
    <xdr:to>
      <xdr:col>10</xdr:col>
      <xdr:colOff>142875</xdr:colOff>
      <xdr:row>47</xdr:row>
      <xdr:rowOff>200025</xdr:rowOff>
    </xdr:to>
    <xdr:sp>
      <xdr:nvSpPr>
        <xdr:cNvPr id="50" name="Line 13"/>
        <xdr:cNvSpPr>
          <a:spLocks/>
        </xdr:cNvSpPr>
      </xdr:nvSpPr>
      <xdr:spPr>
        <a:xfrm flipV="1">
          <a:off x="5848350" y="117062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89</xdr:row>
      <xdr:rowOff>57150</xdr:rowOff>
    </xdr:from>
    <xdr:to>
      <xdr:col>10</xdr:col>
      <xdr:colOff>152400</xdr:colOff>
      <xdr:row>89</xdr:row>
      <xdr:rowOff>200025</xdr:rowOff>
    </xdr:to>
    <xdr:sp>
      <xdr:nvSpPr>
        <xdr:cNvPr id="51" name="Line 13"/>
        <xdr:cNvSpPr>
          <a:spLocks/>
        </xdr:cNvSpPr>
      </xdr:nvSpPr>
      <xdr:spPr>
        <a:xfrm flipV="1">
          <a:off x="5857875" y="22040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83</xdr:row>
      <xdr:rowOff>57150</xdr:rowOff>
    </xdr:from>
    <xdr:to>
      <xdr:col>9</xdr:col>
      <xdr:colOff>152400</xdr:colOff>
      <xdr:row>83</xdr:row>
      <xdr:rowOff>200025</xdr:rowOff>
    </xdr:to>
    <xdr:sp>
      <xdr:nvSpPr>
        <xdr:cNvPr id="52" name="Line 13"/>
        <xdr:cNvSpPr>
          <a:spLocks/>
        </xdr:cNvSpPr>
      </xdr:nvSpPr>
      <xdr:spPr>
        <a:xfrm flipV="1">
          <a:off x="5686425" y="206121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57150</xdr:rowOff>
    </xdr:from>
    <xdr:to>
      <xdr:col>10</xdr:col>
      <xdr:colOff>152400</xdr:colOff>
      <xdr:row>40</xdr:row>
      <xdr:rowOff>200025</xdr:rowOff>
    </xdr:to>
    <xdr:sp>
      <xdr:nvSpPr>
        <xdr:cNvPr id="53" name="Line 13"/>
        <xdr:cNvSpPr>
          <a:spLocks/>
        </xdr:cNvSpPr>
      </xdr:nvSpPr>
      <xdr:spPr>
        <a:xfrm flipV="1">
          <a:off x="5857875" y="100393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42</xdr:row>
      <xdr:rowOff>47625</xdr:rowOff>
    </xdr:from>
    <xdr:to>
      <xdr:col>10</xdr:col>
      <xdr:colOff>161925</xdr:colOff>
      <xdr:row>42</xdr:row>
      <xdr:rowOff>190500</xdr:rowOff>
    </xdr:to>
    <xdr:sp>
      <xdr:nvSpPr>
        <xdr:cNvPr id="54" name="Line 13"/>
        <xdr:cNvSpPr>
          <a:spLocks/>
        </xdr:cNvSpPr>
      </xdr:nvSpPr>
      <xdr:spPr>
        <a:xfrm flipV="1">
          <a:off x="5867400" y="105060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31</xdr:row>
      <xdr:rowOff>47625</xdr:rowOff>
    </xdr:from>
    <xdr:to>
      <xdr:col>10</xdr:col>
      <xdr:colOff>152400</xdr:colOff>
      <xdr:row>31</xdr:row>
      <xdr:rowOff>190500</xdr:rowOff>
    </xdr:to>
    <xdr:sp>
      <xdr:nvSpPr>
        <xdr:cNvPr id="55" name="Line 13"/>
        <xdr:cNvSpPr>
          <a:spLocks/>
        </xdr:cNvSpPr>
      </xdr:nvSpPr>
      <xdr:spPr>
        <a:xfrm flipV="1">
          <a:off x="5857875" y="78867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47625</xdr:rowOff>
    </xdr:from>
    <xdr:to>
      <xdr:col>10</xdr:col>
      <xdr:colOff>152400</xdr:colOff>
      <xdr:row>13</xdr:row>
      <xdr:rowOff>190500</xdr:rowOff>
    </xdr:to>
    <xdr:sp>
      <xdr:nvSpPr>
        <xdr:cNvPr id="56" name="Line 13"/>
        <xdr:cNvSpPr>
          <a:spLocks/>
        </xdr:cNvSpPr>
      </xdr:nvSpPr>
      <xdr:spPr>
        <a:xfrm flipV="1">
          <a:off x="5857875" y="33337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36</xdr:row>
      <xdr:rowOff>66675</xdr:rowOff>
    </xdr:from>
    <xdr:to>
      <xdr:col>10</xdr:col>
      <xdr:colOff>152400</xdr:colOff>
      <xdr:row>36</xdr:row>
      <xdr:rowOff>209550</xdr:rowOff>
    </xdr:to>
    <xdr:sp>
      <xdr:nvSpPr>
        <xdr:cNvPr id="57" name="Line 13"/>
        <xdr:cNvSpPr>
          <a:spLocks/>
        </xdr:cNvSpPr>
      </xdr:nvSpPr>
      <xdr:spPr>
        <a:xfrm flipV="1">
          <a:off x="5857875" y="90963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45</xdr:row>
      <xdr:rowOff>76200</xdr:rowOff>
    </xdr:from>
    <xdr:to>
      <xdr:col>10</xdr:col>
      <xdr:colOff>142875</xdr:colOff>
      <xdr:row>45</xdr:row>
      <xdr:rowOff>219075</xdr:rowOff>
    </xdr:to>
    <xdr:sp>
      <xdr:nvSpPr>
        <xdr:cNvPr id="58" name="Line 13"/>
        <xdr:cNvSpPr>
          <a:spLocks/>
        </xdr:cNvSpPr>
      </xdr:nvSpPr>
      <xdr:spPr>
        <a:xfrm flipV="1">
          <a:off x="5848350" y="112490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99</xdr:row>
      <xdr:rowOff>47625</xdr:rowOff>
    </xdr:from>
    <xdr:to>
      <xdr:col>10</xdr:col>
      <xdr:colOff>0</xdr:colOff>
      <xdr:row>99</xdr:row>
      <xdr:rowOff>190500</xdr:rowOff>
    </xdr:to>
    <xdr:sp>
      <xdr:nvSpPr>
        <xdr:cNvPr id="59" name="Line 13"/>
        <xdr:cNvSpPr>
          <a:spLocks/>
        </xdr:cNvSpPr>
      </xdr:nvSpPr>
      <xdr:spPr>
        <a:xfrm flipV="1">
          <a:off x="5705475" y="244125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90</xdr:row>
      <xdr:rowOff>57150</xdr:rowOff>
    </xdr:from>
    <xdr:to>
      <xdr:col>9</xdr:col>
      <xdr:colOff>161925</xdr:colOff>
      <xdr:row>90</xdr:row>
      <xdr:rowOff>200025</xdr:rowOff>
    </xdr:to>
    <xdr:sp>
      <xdr:nvSpPr>
        <xdr:cNvPr id="60" name="Line 13"/>
        <xdr:cNvSpPr>
          <a:spLocks/>
        </xdr:cNvSpPr>
      </xdr:nvSpPr>
      <xdr:spPr>
        <a:xfrm flipV="1">
          <a:off x="5695950" y="222789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88</xdr:row>
      <xdr:rowOff>66675</xdr:rowOff>
    </xdr:from>
    <xdr:to>
      <xdr:col>9</xdr:col>
      <xdr:colOff>152400</xdr:colOff>
      <xdr:row>88</xdr:row>
      <xdr:rowOff>209550</xdr:rowOff>
    </xdr:to>
    <xdr:sp>
      <xdr:nvSpPr>
        <xdr:cNvPr id="61" name="Line 13"/>
        <xdr:cNvSpPr>
          <a:spLocks/>
        </xdr:cNvSpPr>
      </xdr:nvSpPr>
      <xdr:spPr>
        <a:xfrm flipV="1">
          <a:off x="5686425" y="218122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47625</xdr:rowOff>
    </xdr:from>
    <xdr:to>
      <xdr:col>13</xdr:col>
      <xdr:colOff>219075</xdr:colOff>
      <xdr:row>2</xdr:row>
      <xdr:rowOff>190500</xdr:rowOff>
    </xdr:to>
    <xdr:sp>
      <xdr:nvSpPr>
        <xdr:cNvPr id="62" name="Line 13"/>
        <xdr:cNvSpPr>
          <a:spLocks/>
        </xdr:cNvSpPr>
      </xdr:nvSpPr>
      <xdr:spPr>
        <a:xfrm flipV="1">
          <a:off x="7562850" y="5048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121</xdr:row>
      <xdr:rowOff>47625</xdr:rowOff>
    </xdr:from>
    <xdr:to>
      <xdr:col>10</xdr:col>
      <xdr:colOff>152400</xdr:colOff>
      <xdr:row>121</xdr:row>
      <xdr:rowOff>190500</xdr:rowOff>
    </xdr:to>
    <xdr:sp>
      <xdr:nvSpPr>
        <xdr:cNvPr id="63" name="Line 13"/>
        <xdr:cNvSpPr>
          <a:spLocks/>
        </xdr:cNvSpPr>
      </xdr:nvSpPr>
      <xdr:spPr>
        <a:xfrm flipV="1">
          <a:off x="5857875" y="297561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63</xdr:row>
      <xdr:rowOff>57150</xdr:rowOff>
    </xdr:from>
    <xdr:to>
      <xdr:col>10</xdr:col>
      <xdr:colOff>142875</xdr:colOff>
      <xdr:row>63</xdr:row>
      <xdr:rowOff>200025</xdr:rowOff>
    </xdr:to>
    <xdr:sp>
      <xdr:nvSpPr>
        <xdr:cNvPr id="64" name="Line 13"/>
        <xdr:cNvSpPr>
          <a:spLocks/>
        </xdr:cNvSpPr>
      </xdr:nvSpPr>
      <xdr:spPr>
        <a:xfrm flipV="1">
          <a:off x="5848350" y="15668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53</xdr:row>
      <xdr:rowOff>0</xdr:rowOff>
    </xdr:from>
    <xdr:to>
      <xdr:col>13</xdr:col>
      <xdr:colOff>238125</xdr:colOff>
      <xdr:row>53</xdr:row>
      <xdr:rowOff>142875</xdr:rowOff>
    </xdr:to>
    <xdr:sp>
      <xdr:nvSpPr>
        <xdr:cNvPr id="65" name="Line 13"/>
        <xdr:cNvSpPr>
          <a:spLocks/>
        </xdr:cNvSpPr>
      </xdr:nvSpPr>
      <xdr:spPr>
        <a:xfrm flipV="1">
          <a:off x="7581900" y="131064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47625</xdr:rowOff>
    </xdr:from>
    <xdr:to>
      <xdr:col>10</xdr:col>
      <xdr:colOff>152400</xdr:colOff>
      <xdr:row>10</xdr:row>
      <xdr:rowOff>190500</xdr:rowOff>
    </xdr:to>
    <xdr:sp>
      <xdr:nvSpPr>
        <xdr:cNvPr id="66" name="Line 13"/>
        <xdr:cNvSpPr>
          <a:spLocks/>
        </xdr:cNvSpPr>
      </xdr:nvSpPr>
      <xdr:spPr>
        <a:xfrm flipV="1">
          <a:off x="5857875" y="25908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10</xdr:col>
      <xdr:colOff>152400</xdr:colOff>
      <xdr:row>11</xdr:row>
      <xdr:rowOff>161925</xdr:rowOff>
    </xdr:to>
    <xdr:sp>
      <xdr:nvSpPr>
        <xdr:cNvPr id="67" name="Line 13"/>
        <xdr:cNvSpPr>
          <a:spLocks/>
        </xdr:cNvSpPr>
      </xdr:nvSpPr>
      <xdr:spPr>
        <a:xfrm flipV="1">
          <a:off x="5857875" y="28098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165</xdr:row>
      <xdr:rowOff>47625</xdr:rowOff>
    </xdr:from>
    <xdr:to>
      <xdr:col>10</xdr:col>
      <xdr:colOff>152400</xdr:colOff>
      <xdr:row>165</xdr:row>
      <xdr:rowOff>190500</xdr:rowOff>
    </xdr:to>
    <xdr:sp>
      <xdr:nvSpPr>
        <xdr:cNvPr id="68" name="Line 13"/>
        <xdr:cNvSpPr>
          <a:spLocks/>
        </xdr:cNvSpPr>
      </xdr:nvSpPr>
      <xdr:spPr>
        <a:xfrm flipV="1">
          <a:off x="5857875" y="403669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57150</xdr:rowOff>
    </xdr:from>
    <xdr:to>
      <xdr:col>10</xdr:col>
      <xdr:colOff>142875</xdr:colOff>
      <xdr:row>35</xdr:row>
      <xdr:rowOff>200025</xdr:rowOff>
    </xdr:to>
    <xdr:sp>
      <xdr:nvSpPr>
        <xdr:cNvPr id="69" name="Line 13"/>
        <xdr:cNvSpPr>
          <a:spLocks/>
        </xdr:cNvSpPr>
      </xdr:nvSpPr>
      <xdr:spPr>
        <a:xfrm flipV="1">
          <a:off x="5848350" y="88487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79</xdr:row>
      <xdr:rowOff>38100</xdr:rowOff>
    </xdr:from>
    <xdr:to>
      <xdr:col>13</xdr:col>
      <xdr:colOff>419100</xdr:colOff>
      <xdr:row>79</xdr:row>
      <xdr:rowOff>180975</xdr:rowOff>
    </xdr:to>
    <xdr:sp>
      <xdr:nvSpPr>
        <xdr:cNvPr id="70" name="Line 13"/>
        <xdr:cNvSpPr>
          <a:spLocks/>
        </xdr:cNvSpPr>
      </xdr:nvSpPr>
      <xdr:spPr>
        <a:xfrm flipV="1">
          <a:off x="7762875" y="194881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57</xdr:row>
      <xdr:rowOff>66675</xdr:rowOff>
    </xdr:from>
    <xdr:to>
      <xdr:col>10</xdr:col>
      <xdr:colOff>161925</xdr:colOff>
      <xdr:row>57</xdr:row>
      <xdr:rowOff>209550</xdr:rowOff>
    </xdr:to>
    <xdr:sp>
      <xdr:nvSpPr>
        <xdr:cNvPr id="71" name="Line 13"/>
        <xdr:cNvSpPr>
          <a:spLocks/>
        </xdr:cNvSpPr>
      </xdr:nvSpPr>
      <xdr:spPr>
        <a:xfrm flipV="1">
          <a:off x="5867400" y="142494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141</xdr:row>
      <xdr:rowOff>57150</xdr:rowOff>
    </xdr:from>
    <xdr:to>
      <xdr:col>10</xdr:col>
      <xdr:colOff>152400</xdr:colOff>
      <xdr:row>141</xdr:row>
      <xdr:rowOff>200025</xdr:rowOff>
    </xdr:to>
    <xdr:sp>
      <xdr:nvSpPr>
        <xdr:cNvPr id="72" name="Line 13"/>
        <xdr:cNvSpPr>
          <a:spLocks/>
        </xdr:cNvSpPr>
      </xdr:nvSpPr>
      <xdr:spPr>
        <a:xfrm flipV="1">
          <a:off x="5857875" y="344995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26</xdr:row>
      <xdr:rowOff>238125</xdr:rowOff>
    </xdr:from>
    <xdr:to>
      <xdr:col>13</xdr:col>
      <xdr:colOff>257175</xdr:colOff>
      <xdr:row>27</xdr:row>
      <xdr:rowOff>114300</xdr:rowOff>
    </xdr:to>
    <xdr:sp>
      <xdr:nvSpPr>
        <xdr:cNvPr id="73" name="Line 13"/>
        <xdr:cNvSpPr>
          <a:spLocks/>
        </xdr:cNvSpPr>
      </xdr:nvSpPr>
      <xdr:spPr>
        <a:xfrm flipV="1">
          <a:off x="7600950" y="67151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132</xdr:row>
      <xdr:rowOff>38100</xdr:rowOff>
    </xdr:from>
    <xdr:to>
      <xdr:col>13</xdr:col>
      <xdr:colOff>333375</xdr:colOff>
      <xdr:row>132</xdr:row>
      <xdr:rowOff>180975</xdr:rowOff>
    </xdr:to>
    <xdr:sp>
      <xdr:nvSpPr>
        <xdr:cNvPr id="74" name="Line 13"/>
        <xdr:cNvSpPr>
          <a:spLocks/>
        </xdr:cNvSpPr>
      </xdr:nvSpPr>
      <xdr:spPr>
        <a:xfrm flipV="1">
          <a:off x="7677150" y="322802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158</xdr:row>
      <xdr:rowOff>19050</xdr:rowOff>
    </xdr:from>
    <xdr:to>
      <xdr:col>13</xdr:col>
      <xdr:colOff>266700</xdr:colOff>
      <xdr:row>158</xdr:row>
      <xdr:rowOff>161925</xdr:rowOff>
    </xdr:to>
    <xdr:sp>
      <xdr:nvSpPr>
        <xdr:cNvPr id="75" name="Line 13"/>
        <xdr:cNvSpPr>
          <a:spLocks/>
        </xdr:cNvSpPr>
      </xdr:nvSpPr>
      <xdr:spPr>
        <a:xfrm flipV="1">
          <a:off x="7610475" y="386143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104</xdr:row>
      <xdr:rowOff>238125</xdr:rowOff>
    </xdr:from>
    <xdr:to>
      <xdr:col>13</xdr:col>
      <xdr:colOff>495300</xdr:colOff>
      <xdr:row>105</xdr:row>
      <xdr:rowOff>114300</xdr:rowOff>
    </xdr:to>
    <xdr:sp>
      <xdr:nvSpPr>
        <xdr:cNvPr id="76" name="Line 13"/>
        <xdr:cNvSpPr>
          <a:spLocks/>
        </xdr:cNvSpPr>
      </xdr:nvSpPr>
      <xdr:spPr>
        <a:xfrm flipV="1">
          <a:off x="7839075" y="258127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167</xdr:row>
      <xdr:rowOff>47625</xdr:rowOff>
    </xdr:from>
    <xdr:to>
      <xdr:col>10</xdr:col>
      <xdr:colOff>152400</xdr:colOff>
      <xdr:row>167</xdr:row>
      <xdr:rowOff>190500</xdr:rowOff>
    </xdr:to>
    <xdr:sp>
      <xdr:nvSpPr>
        <xdr:cNvPr id="77" name="Line 13"/>
        <xdr:cNvSpPr>
          <a:spLocks/>
        </xdr:cNvSpPr>
      </xdr:nvSpPr>
      <xdr:spPr>
        <a:xfrm flipV="1">
          <a:off x="5857875" y="408432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156</xdr:row>
      <xdr:rowOff>190500</xdr:rowOff>
    </xdr:from>
    <xdr:to>
      <xdr:col>13</xdr:col>
      <xdr:colOff>228600</xdr:colOff>
      <xdr:row>157</xdr:row>
      <xdr:rowOff>57150</xdr:rowOff>
    </xdr:to>
    <xdr:sp>
      <xdr:nvSpPr>
        <xdr:cNvPr id="78" name="Rectangle 11"/>
        <xdr:cNvSpPr>
          <a:spLocks/>
        </xdr:cNvSpPr>
      </xdr:nvSpPr>
      <xdr:spPr>
        <a:xfrm>
          <a:off x="7610475" y="382809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144</xdr:row>
      <xdr:rowOff>57150</xdr:rowOff>
    </xdr:from>
    <xdr:to>
      <xdr:col>10</xdr:col>
      <xdr:colOff>161925</xdr:colOff>
      <xdr:row>144</xdr:row>
      <xdr:rowOff>200025</xdr:rowOff>
    </xdr:to>
    <xdr:sp>
      <xdr:nvSpPr>
        <xdr:cNvPr id="79" name="Line 13"/>
        <xdr:cNvSpPr>
          <a:spLocks/>
        </xdr:cNvSpPr>
      </xdr:nvSpPr>
      <xdr:spPr>
        <a:xfrm flipV="1">
          <a:off x="5867400" y="352139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170</xdr:row>
      <xdr:rowOff>38100</xdr:rowOff>
    </xdr:from>
    <xdr:to>
      <xdr:col>10</xdr:col>
      <xdr:colOff>152400</xdr:colOff>
      <xdr:row>170</xdr:row>
      <xdr:rowOff>180975</xdr:rowOff>
    </xdr:to>
    <xdr:sp>
      <xdr:nvSpPr>
        <xdr:cNvPr id="80" name="Line 13"/>
        <xdr:cNvSpPr>
          <a:spLocks/>
        </xdr:cNvSpPr>
      </xdr:nvSpPr>
      <xdr:spPr>
        <a:xfrm flipV="1">
          <a:off x="5857875" y="415480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171</xdr:row>
      <xdr:rowOff>38100</xdr:rowOff>
    </xdr:from>
    <xdr:to>
      <xdr:col>10</xdr:col>
      <xdr:colOff>152400</xdr:colOff>
      <xdr:row>171</xdr:row>
      <xdr:rowOff>180975</xdr:rowOff>
    </xdr:to>
    <xdr:sp>
      <xdr:nvSpPr>
        <xdr:cNvPr id="81" name="Line 13"/>
        <xdr:cNvSpPr>
          <a:spLocks/>
        </xdr:cNvSpPr>
      </xdr:nvSpPr>
      <xdr:spPr>
        <a:xfrm flipV="1">
          <a:off x="5857875" y="417861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143</xdr:row>
      <xdr:rowOff>47625</xdr:rowOff>
    </xdr:from>
    <xdr:to>
      <xdr:col>9</xdr:col>
      <xdr:colOff>142875</xdr:colOff>
      <xdr:row>143</xdr:row>
      <xdr:rowOff>190500</xdr:rowOff>
    </xdr:to>
    <xdr:sp>
      <xdr:nvSpPr>
        <xdr:cNvPr id="82" name="Line 13"/>
        <xdr:cNvSpPr>
          <a:spLocks/>
        </xdr:cNvSpPr>
      </xdr:nvSpPr>
      <xdr:spPr>
        <a:xfrm flipV="1">
          <a:off x="5676900" y="349662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172</xdr:row>
      <xdr:rowOff>38100</xdr:rowOff>
    </xdr:from>
    <xdr:to>
      <xdr:col>10</xdr:col>
      <xdr:colOff>161925</xdr:colOff>
      <xdr:row>172</xdr:row>
      <xdr:rowOff>180975</xdr:rowOff>
    </xdr:to>
    <xdr:sp>
      <xdr:nvSpPr>
        <xdr:cNvPr id="83" name="Line 13"/>
        <xdr:cNvSpPr>
          <a:spLocks/>
        </xdr:cNvSpPr>
      </xdr:nvSpPr>
      <xdr:spPr>
        <a:xfrm flipV="1">
          <a:off x="5867400" y="420243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173</xdr:row>
      <xdr:rowOff>38100</xdr:rowOff>
    </xdr:from>
    <xdr:to>
      <xdr:col>10</xdr:col>
      <xdr:colOff>161925</xdr:colOff>
      <xdr:row>173</xdr:row>
      <xdr:rowOff>180975</xdr:rowOff>
    </xdr:to>
    <xdr:sp>
      <xdr:nvSpPr>
        <xdr:cNvPr id="84" name="Line 13"/>
        <xdr:cNvSpPr>
          <a:spLocks/>
        </xdr:cNvSpPr>
      </xdr:nvSpPr>
      <xdr:spPr>
        <a:xfrm flipV="1">
          <a:off x="5867400" y="422624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66</xdr:row>
      <xdr:rowOff>47625</xdr:rowOff>
    </xdr:from>
    <xdr:to>
      <xdr:col>10</xdr:col>
      <xdr:colOff>161925</xdr:colOff>
      <xdr:row>66</xdr:row>
      <xdr:rowOff>190500</xdr:rowOff>
    </xdr:to>
    <xdr:sp>
      <xdr:nvSpPr>
        <xdr:cNvPr id="85" name="Line 13"/>
        <xdr:cNvSpPr>
          <a:spLocks/>
        </xdr:cNvSpPr>
      </xdr:nvSpPr>
      <xdr:spPr>
        <a:xfrm flipV="1">
          <a:off x="5867400" y="163734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69</xdr:row>
      <xdr:rowOff>47625</xdr:rowOff>
    </xdr:from>
    <xdr:to>
      <xdr:col>10</xdr:col>
      <xdr:colOff>161925</xdr:colOff>
      <xdr:row>69</xdr:row>
      <xdr:rowOff>190500</xdr:rowOff>
    </xdr:to>
    <xdr:sp>
      <xdr:nvSpPr>
        <xdr:cNvPr id="86" name="Line 13"/>
        <xdr:cNvSpPr>
          <a:spLocks/>
        </xdr:cNvSpPr>
      </xdr:nvSpPr>
      <xdr:spPr>
        <a:xfrm flipV="1">
          <a:off x="5867400" y="170878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70</xdr:row>
      <xdr:rowOff>38100</xdr:rowOff>
    </xdr:from>
    <xdr:to>
      <xdr:col>10</xdr:col>
      <xdr:colOff>161925</xdr:colOff>
      <xdr:row>70</xdr:row>
      <xdr:rowOff>180975</xdr:rowOff>
    </xdr:to>
    <xdr:sp>
      <xdr:nvSpPr>
        <xdr:cNvPr id="87" name="Line 13"/>
        <xdr:cNvSpPr>
          <a:spLocks/>
        </xdr:cNvSpPr>
      </xdr:nvSpPr>
      <xdr:spPr>
        <a:xfrm flipV="1">
          <a:off x="5867400" y="173164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71</xdr:row>
      <xdr:rowOff>38100</xdr:rowOff>
    </xdr:from>
    <xdr:to>
      <xdr:col>10</xdr:col>
      <xdr:colOff>152400</xdr:colOff>
      <xdr:row>71</xdr:row>
      <xdr:rowOff>180975</xdr:rowOff>
    </xdr:to>
    <xdr:sp>
      <xdr:nvSpPr>
        <xdr:cNvPr id="88" name="Line 13"/>
        <xdr:cNvSpPr>
          <a:spLocks/>
        </xdr:cNvSpPr>
      </xdr:nvSpPr>
      <xdr:spPr>
        <a:xfrm flipV="1">
          <a:off x="5857875" y="175545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72</xdr:row>
      <xdr:rowOff>38100</xdr:rowOff>
    </xdr:from>
    <xdr:to>
      <xdr:col>10</xdr:col>
      <xdr:colOff>161925</xdr:colOff>
      <xdr:row>72</xdr:row>
      <xdr:rowOff>180975</xdr:rowOff>
    </xdr:to>
    <xdr:sp>
      <xdr:nvSpPr>
        <xdr:cNvPr id="89" name="Line 13"/>
        <xdr:cNvSpPr>
          <a:spLocks/>
        </xdr:cNvSpPr>
      </xdr:nvSpPr>
      <xdr:spPr>
        <a:xfrm flipV="1">
          <a:off x="5867400" y="177927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73</xdr:row>
      <xdr:rowOff>38100</xdr:rowOff>
    </xdr:from>
    <xdr:to>
      <xdr:col>10</xdr:col>
      <xdr:colOff>161925</xdr:colOff>
      <xdr:row>73</xdr:row>
      <xdr:rowOff>180975</xdr:rowOff>
    </xdr:to>
    <xdr:sp>
      <xdr:nvSpPr>
        <xdr:cNvPr id="90" name="Line 13"/>
        <xdr:cNvSpPr>
          <a:spLocks/>
        </xdr:cNvSpPr>
      </xdr:nvSpPr>
      <xdr:spPr>
        <a:xfrm flipV="1">
          <a:off x="5867400" y="180308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74</xdr:row>
      <xdr:rowOff>38100</xdr:rowOff>
    </xdr:from>
    <xdr:to>
      <xdr:col>10</xdr:col>
      <xdr:colOff>152400</xdr:colOff>
      <xdr:row>74</xdr:row>
      <xdr:rowOff>180975</xdr:rowOff>
    </xdr:to>
    <xdr:sp>
      <xdr:nvSpPr>
        <xdr:cNvPr id="91" name="Line 13"/>
        <xdr:cNvSpPr>
          <a:spLocks/>
        </xdr:cNvSpPr>
      </xdr:nvSpPr>
      <xdr:spPr>
        <a:xfrm flipV="1">
          <a:off x="5857875" y="182689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47625</xdr:rowOff>
    </xdr:from>
    <xdr:to>
      <xdr:col>9</xdr:col>
      <xdr:colOff>152400</xdr:colOff>
      <xdr:row>8</xdr:row>
      <xdr:rowOff>190500</xdr:rowOff>
    </xdr:to>
    <xdr:sp>
      <xdr:nvSpPr>
        <xdr:cNvPr id="92" name="Line 13"/>
        <xdr:cNvSpPr>
          <a:spLocks/>
        </xdr:cNvSpPr>
      </xdr:nvSpPr>
      <xdr:spPr>
        <a:xfrm flipV="1">
          <a:off x="5686425" y="20955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174</xdr:row>
      <xdr:rowOff>66675</xdr:rowOff>
    </xdr:from>
    <xdr:to>
      <xdr:col>9</xdr:col>
      <xdr:colOff>161925</xdr:colOff>
      <xdr:row>174</xdr:row>
      <xdr:rowOff>209550</xdr:rowOff>
    </xdr:to>
    <xdr:sp>
      <xdr:nvSpPr>
        <xdr:cNvPr id="93" name="Line 13"/>
        <xdr:cNvSpPr>
          <a:spLocks/>
        </xdr:cNvSpPr>
      </xdr:nvSpPr>
      <xdr:spPr>
        <a:xfrm flipV="1">
          <a:off x="5695950" y="425291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176</xdr:row>
      <xdr:rowOff>47625</xdr:rowOff>
    </xdr:from>
    <xdr:to>
      <xdr:col>8</xdr:col>
      <xdr:colOff>152400</xdr:colOff>
      <xdr:row>176</xdr:row>
      <xdr:rowOff>190500</xdr:rowOff>
    </xdr:to>
    <xdr:sp>
      <xdr:nvSpPr>
        <xdr:cNvPr id="94" name="Line 13"/>
        <xdr:cNvSpPr>
          <a:spLocks/>
        </xdr:cNvSpPr>
      </xdr:nvSpPr>
      <xdr:spPr>
        <a:xfrm flipV="1">
          <a:off x="5505450" y="429863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130</xdr:row>
      <xdr:rowOff>161925</xdr:rowOff>
    </xdr:from>
    <xdr:to>
      <xdr:col>13</xdr:col>
      <xdr:colOff>276225</xdr:colOff>
      <xdr:row>131</xdr:row>
      <xdr:rowOff>28575</xdr:rowOff>
    </xdr:to>
    <xdr:sp>
      <xdr:nvSpPr>
        <xdr:cNvPr id="95" name="Rectangle 11"/>
        <xdr:cNvSpPr>
          <a:spLocks/>
        </xdr:cNvSpPr>
      </xdr:nvSpPr>
      <xdr:spPr>
        <a:xfrm>
          <a:off x="7658100" y="318992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276225</xdr:colOff>
      <xdr:row>77</xdr:row>
      <xdr:rowOff>200025</xdr:rowOff>
    </xdr:from>
    <xdr:to>
      <xdr:col>13</xdr:col>
      <xdr:colOff>371475</xdr:colOff>
      <xdr:row>78</xdr:row>
      <xdr:rowOff>76200</xdr:rowOff>
    </xdr:to>
    <xdr:sp>
      <xdr:nvSpPr>
        <xdr:cNvPr id="96" name="Rectangle 11"/>
        <xdr:cNvSpPr>
          <a:spLocks/>
        </xdr:cNvSpPr>
      </xdr:nvSpPr>
      <xdr:spPr>
        <a:xfrm>
          <a:off x="7753350" y="191452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2</xdr:row>
      <xdr:rowOff>9525</xdr:rowOff>
    </xdr:from>
    <xdr:to>
      <xdr:col>14</xdr:col>
      <xdr:colOff>542925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86700" y="600075"/>
          <a:ext cx="18669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  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งวดที่ 1 (ตุลาคม-ธันวาคม)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2 (มกราคม-มีนาคม)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3 (เมษายน-มิถุนายน)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งวดที่ 4 (กรกฎคม-กันยายน)
</a:t>
          </a:r>
        </a:p>
      </xdr:txBody>
    </xdr:sp>
    <xdr:clientData/>
  </xdr:twoCellAnchor>
  <xdr:twoCellAnchor>
    <xdr:from>
      <xdr:col>12</xdr:col>
      <xdr:colOff>695325</xdr:colOff>
      <xdr:row>4</xdr:row>
      <xdr:rowOff>76200</xdr:rowOff>
    </xdr:from>
    <xdr:to>
      <xdr:col>13</xdr:col>
      <xdr:colOff>38100</xdr:colOff>
      <xdr:row>4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953375" y="12001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5</xdr:row>
      <xdr:rowOff>0</xdr:rowOff>
    </xdr:from>
    <xdr:to>
      <xdr:col>13</xdr:col>
      <xdr:colOff>38100</xdr:colOff>
      <xdr:row>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7953375" y="1390650"/>
          <a:ext cx="952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3</xdr:row>
      <xdr:rowOff>152400</xdr:rowOff>
    </xdr:from>
    <xdr:to>
      <xdr:col>13</xdr:col>
      <xdr:colOff>38100</xdr:colOff>
      <xdr:row>3</xdr:row>
      <xdr:rowOff>257175</xdr:rowOff>
    </xdr:to>
    <xdr:sp>
      <xdr:nvSpPr>
        <xdr:cNvPr id="4" name="Rectangle 2"/>
        <xdr:cNvSpPr>
          <a:spLocks/>
        </xdr:cNvSpPr>
      </xdr:nvSpPr>
      <xdr:spPr>
        <a:xfrm>
          <a:off x="7953375" y="1009650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2</xdr:row>
      <xdr:rowOff>133350</xdr:rowOff>
    </xdr:from>
    <xdr:to>
      <xdr:col>13</xdr:col>
      <xdr:colOff>19050</xdr:colOff>
      <xdr:row>3</xdr:row>
      <xdr:rowOff>19050</xdr:rowOff>
    </xdr:to>
    <xdr:sp>
      <xdr:nvSpPr>
        <xdr:cNvPr id="5" name="Rectangle 2"/>
        <xdr:cNvSpPr>
          <a:spLocks/>
        </xdr:cNvSpPr>
      </xdr:nvSpPr>
      <xdr:spPr>
        <a:xfrm>
          <a:off x="7953375" y="723900"/>
          <a:ext cx="76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2</xdr:row>
      <xdr:rowOff>104775</xdr:rowOff>
    </xdr:from>
    <xdr:to>
      <xdr:col>13</xdr:col>
      <xdr:colOff>76200</xdr:colOff>
      <xdr:row>3</xdr:row>
      <xdr:rowOff>76200</xdr:rowOff>
    </xdr:to>
    <xdr:sp>
      <xdr:nvSpPr>
        <xdr:cNvPr id="6" name="Line 13"/>
        <xdr:cNvSpPr>
          <a:spLocks/>
        </xdr:cNvSpPr>
      </xdr:nvSpPr>
      <xdr:spPr>
        <a:xfrm flipV="1">
          <a:off x="7953375" y="695325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171450</xdr:colOff>
      <xdr:row>11</xdr:row>
      <xdr:rowOff>190500</xdr:rowOff>
    </xdr:to>
    <xdr:sp>
      <xdr:nvSpPr>
        <xdr:cNvPr id="7" name="Line 13"/>
        <xdr:cNvSpPr>
          <a:spLocks/>
        </xdr:cNvSpPr>
      </xdr:nvSpPr>
      <xdr:spPr>
        <a:xfrm flipV="1">
          <a:off x="6057900" y="29337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66675</xdr:rowOff>
    </xdr:from>
    <xdr:to>
      <xdr:col>9</xdr:col>
      <xdr:colOff>161925</xdr:colOff>
      <xdr:row>42</xdr:row>
      <xdr:rowOff>209550</xdr:rowOff>
    </xdr:to>
    <xdr:sp>
      <xdr:nvSpPr>
        <xdr:cNvPr id="8" name="Line 13"/>
        <xdr:cNvSpPr>
          <a:spLocks/>
        </xdr:cNvSpPr>
      </xdr:nvSpPr>
      <xdr:spPr>
        <a:xfrm flipV="1">
          <a:off x="6229350" y="109156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76200</xdr:rowOff>
    </xdr:from>
    <xdr:to>
      <xdr:col>8</xdr:col>
      <xdr:colOff>133350</xdr:colOff>
      <xdr:row>34</xdr:row>
      <xdr:rowOff>219075</xdr:rowOff>
    </xdr:to>
    <xdr:sp>
      <xdr:nvSpPr>
        <xdr:cNvPr id="9" name="Line 13"/>
        <xdr:cNvSpPr>
          <a:spLocks/>
        </xdr:cNvSpPr>
      </xdr:nvSpPr>
      <xdr:spPr>
        <a:xfrm flipV="1">
          <a:off x="6019800" y="87915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66675</xdr:rowOff>
    </xdr:from>
    <xdr:to>
      <xdr:col>8</xdr:col>
      <xdr:colOff>152400</xdr:colOff>
      <xdr:row>36</xdr:row>
      <xdr:rowOff>209550</xdr:rowOff>
    </xdr:to>
    <xdr:sp>
      <xdr:nvSpPr>
        <xdr:cNvPr id="10" name="Line 13"/>
        <xdr:cNvSpPr>
          <a:spLocks/>
        </xdr:cNvSpPr>
      </xdr:nvSpPr>
      <xdr:spPr>
        <a:xfrm flipV="1">
          <a:off x="6038850" y="93154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38100</xdr:rowOff>
    </xdr:from>
    <xdr:to>
      <xdr:col>9</xdr:col>
      <xdr:colOff>161925</xdr:colOff>
      <xdr:row>52</xdr:row>
      <xdr:rowOff>180975</xdr:rowOff>
    </xdr:to>
    <xdr:sp>
      <xdr:nvSpPr>
        <xdr:cNvPr id="11" name="Line 13"/>
        <xdr:cNvSpPr>
          <a:spLocks/>
        </xdr:cNvSpPr>
      </xdr:nvSpPr>
      <xdr:spPr>
        <a:xfrm flipV="1">
          <a:off x="6229350" y="133826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66675</xdr:rowOff>
    </xdr:from>
    <xdr:to>
      <xdr:col>8</xdr:col>
      <xdr:colOff>152400</xdr:colOff>
      <xdr:row>15</xdr:row>
      <xdr:rowOff>200025</xdr:rowOff>
    </xdr:to>
    <xdr:sp>
      <xdr:nvSpPr>
        <xdr:cNvPr id="12" name="Line 13"/>
        <xdr:cNvSpPr>
          <a:spLocks/>
        </xdr:cNvSpPr>
      </xdr:nvSpPr>
      <xdr:spPr>
        <a:xfrm flipV="1">
          <a:off x="6038850" y="393382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47625</xdr:rowOff>
    </xdr:from>
    <xdr:to>
      <xdr:col>8</xdr:col>
      <xdr:colOff>161925</xdr:colOff>
      <xdr:row>13</xdr:row>
      <xdr:rowOff>190500</xdr:rowOff>
    </xdr:to>
    <xdr:sp>
      <xdr:nvSpPr>
        <xdr:cNvPr id="13" name="Line 13"/>
        <xdr:cNvSpPr>
          <a:spLocks/>
        </xdr:cNvSpPr>
      </xdr:nvSpPr>
      <xdr:spPr>
        <a:xfrm flipV="1">
          <a:off x="6048375" y="34194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133350</xdr:colOff>
      <xdr:row>17</xdr:row>
      <xdr:rowOff>142875</xdr:rowOff>
    </xdr:to>
    <xdr:sp>
      <xdr:nvSpPr>
        <xdr:cNvPr id="14" name="Line 13"/>
        <xdr:cNvSpPr>
          <a:spLocks/>
        </xdr:cNvSpPr>
      </xdr:nvSpPr>
      <xdr:spPr>
        <a:xfrm flipV="1">
          <a:off x="6372225" y="436245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</xdr:row>
      <xdr:rowOff>85725</xdr:rowOff>
    </xdr:from>
    <xdr:to>
      <xdr:col>10</xdr:col>
      <xdr:colOff>161925</xdr:colOff>
      <xdr:row>30</xdr:row>
      <xdr:rowOff>228600</xdr:rowOff>
    </xdr:to>
    <xdr:sp>
      <xdr:nvSpPr>
        <xdr:cNvPr id="15" name="Line 13"/>
        <xdr:cNvSpPr>
          <a:spLocks/>
        </xdr:cNvSpPr>
      </xdr:nvSpPr>
      <xdr:spPr>
        <a:xfrm flipV="1">
          <a:off x="6400800" y="7734300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76200</xdr:rowOff>
    </xdr:from>
    <xdr:to>
      <xdr:col>9</xdr:col>
      <xdr:colOff>133350</xdr:colOff>
      <xdr:row>40</xdr:row>
      <xdr:rowOff>219075</xdr:rowOff>
    </xdr:to>
    <xdr:sp>
      <xdr:nvSpPr>
        <xdr:cNvPr id="16" name="Line 13"/>
        <xdr:cNvSpPr>
          <a:spLocks/>
        </xdr:cNvSpPr>
      </xdr:nvSpPr>
      <xdr:spPr>
        <a:xfrm flipV="1">
          <a:off x="6200775" y="103917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54</xdr:row>
      <xdr:rowOff>38100</xdr:rowOff>
    </xdr:from>
    <xdr:to>
      <xdr:col>10</xdr:col>
      <xdr:colOff>0</xdr:colOff>
      <xdr:row>54</xdr:row>
      <xdr:rowOff>180975</xdr:rowOff>
    </xdr:to>
    <xdr:sp>
      <xdr:nvSpPr>
        <xdr:cNvPr id="17" name="Line 13"/>
        <xdr:cNvSpPr>
          <a:spLocks/>
        </xdr:cNvSpPr>
      </xdr:nvSpPr>
      <xdr:spPr>
        <a:xfrm flipV="1">
          <a:off x="6238875" y="13858875"/>
          <a:ext cx="133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zoomScalePageLayoutView="0" workbookViewId="0" topLeftCell="A106">
      <selection activeCell="F122" sqref="F122"/>
    </sheetView>
  </sheetViews>
  <sheetFormatPr defaultColWidth="9.140625" defaultRowHeight="12.75"/>
  <cols>
    <col min="1" max="1" width="6.421875" style="249" customWidth="1"/>
    <col min="2" max="2" width="13.57421875" style="118" customWidth="1"/>
    <col min="3" max="3" width="31.140625" style="118" customWidth="1"/>
    <col min="4" max="4" width="17.57421875" style="118" customWidth="1"/>
    <col min="5" max="5" width="10.00390625" style="250" customWidth="1"/>
    <col min="6" max="6" width="8.8515625" style="118" customWidth="1"/>
    <col min="7" max="7" width="11.57421875" style="118" customWidth="1"/>
    <col min="8" max="8" width="10.28125" style="118" customWidth="1"/>
    <col min="9" max="9" width="12.57421875" style="118" customWidth="1"/>
    <col min="10" max="10" width="20.28125" style="118" customWidth="1"/>
    <col min="11" max="16384" width="9.140625" style="118" customWidth="1"/>
  </cols>
  <sheetData>
    <row r="1" ht="22.5" customHeight="1">
      <c r="J1" s="251" t="s">
        <v>19</v>
      </c>
    </row>
    <row r="2" spans="1:10" ht="24.75" customHeight="1">
      <c r="A2" s="313" t="s">
        <v>270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10" ht="26.25" customHeight="1">
      <c r="A3" s="313" t="s">
        <v>48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s="252" customFormat="1" ht="21">
      <c r="A4" s="119" t="s">
        <v>3</v>
      </c>
      <c r="B4" s="119" t="s">
        <v>4</v>
      </c>
      <c r="C4" s="119" t="s">
        <v>7</v>
      </c>
      <c r="D4" s="314" t="s">
        <v>1</v>
      </c>
      <c r="E4" s="315"/>
      <c r="F4" s="314" t="s">
        <v>10</v>
      </c>
      <c r="G4" s="315"/>
      <c r="H4" s="119" t="s">
        <v>12</v>
      </c>
      <c r="I4" s="119" t="s">
        <v>13</v>
      </c>
      <c r="J4" s="119" t="s">
        <v>0</v>
      </c>
    </row>
    <row r="5" spans="1:10" s="252" customFormat="1" ht="21">
      <c r="A5" s="120"/>
      <c r="B5" s="120" t="s">
        <v>5</v>
      </c>
      <c r="C5" s="121"/>
      <c r="D5" s="253" t="s">
        <v>39</v>
      </c>
      <c r="E5" s="254" t="s">
        <v>6</v>
      </c>
      <c r="F5" s="253" t="s">
        <v>11</v>
      </c>
      <c r="G5" s="253" t="s">
        <v>6</v>
      </c>
      <c r="H5" s="120"/>
      <c r="I5" s="120" t="s">
        <v>43</v>
      </c>
      <c r="J5" s="120"/>
    </row>
    <row r="6" spans="1:10" s="252" customFormat="1" ht="21">
      <c r="A6" s="119">
        <v>1</v>
      </c>
      <c r="B6" s="119" t="s">
        <v>271</v>
      </c>
      <c r="C6" s="122" t="s">
        <v>14</v>
      </c>
      <c r="D6" s="119" t="s">
        <v>37</v>
      </c>
      <c r="E6" s="255">
        <v>100000</v>
      </c>
      <c r="F6" s="119" t="s">
        <v>21</v>
      </c>
      <c r="G6" s="119" t="s">
        <v>21</v>
      </c>
      <c r="H6" s="119" t="s">
        <v>18</v>
      </c>
      <c r="I6" s="256" t="s">
        <v>66</v>
      </c>
      <c r="J6" s="119"/>
    </row>
    <row r="7" spans="1:10" s="252" customFormat="1" ht="6" customHeight="1">
      <c r="A7" s="123"/>
      <c r="B7" s="123"/>
      <c r="C7" s="124"/>
      <c r="D7" s="123"/>
      <c r="E7" s="258"/>
      <c r="F7" s="123"/>
      <c r="G7" s="123"/>
      <c r="H7" s="123"/>
      <c r="I7" s="259"/>
      <c r="J7" s="123"/>
    </row>
    <row r="8" spans="1:10" s="252" customFormat="1" ht="21">
      <c r="A8" s="123">
        <v>2</v>
      </c>
      <c r="B8" s="123" t="s">
        <v>283</v>
      </c>
      <c r="C8" s="124" t="s">
        <v>258</v>
      </c>
      <c r="D8" s="123" t="s">
        <v>37</v>
      </c>
      <c r="E8" s="258">
        <v>200000</v>
      </c>
      <c r="F8" s="123" t="s">
        <v>21</v>
      </c>
      <c r="G8" s="123" t="s">
        <v>21</v>
      </c>
      <c r="H8" s="123" t="s">
        <v>18</v>
      </c>
      <c r="I8" s="259" t="s">
        <v>66</v>
      </c>
      <c r="J8" s="123"/>
    </row>
    <row r="9" spans="1:10" s="252" customFormat="1" ht="20.25" customHeight="1">
      <c r="A9" s="123"/>
      <c r="B9" s="124"/>
      <c r="C9" s="124" t="s">
        <v>259</v>
      </c>
      <c r="D9" s="123"/>
      <c r="E9" s="258"/>
      <c r="F9" s="124"/>
      <c r="G9" s="124"/>
      <c r="H9" s="124"/>
      <c r="I9" s="124"/>
      <c r="J9" s="124"/>
    </row>
    <row r="10" spans="1:10" s="252" customFormat="1" ht="6.75" customHeight="1">
      <c r="A10" s="123"/>
      <c r="B10" s="124"/>
      <c r="C10" s="124"/>
      <c r="D10" s="123"/>
      <c r="E10" s="258"/>
      <c r="F10" s="124"/>
      <c r="G10" s="124"/>
      <c r="H10" s="124"/>
      <c r="I10" s="124"/>
      <c r="J10" s="124"/>
    </row>
    <row r="11" spans="1:10" s="252" customFormat="1" ht="20.25" customHeight="1">
      <c r="A11" s="123">
        <v>3</v>
      </c>
      <c r="B11" s="123" t="s">
        <v>283</v>
      </c>
      <c r="C11" s="124" t="s">
        <v>329</v>
      </c>
      <c r="D11" s="123" t="s">
        <v>37</v>
      </c>
      <c r="E11" s="258">
        <v>20000</v>
      </c>
      <c r="F11" s="123" t="s">
        <v>21</v>
      </c>
      <c r="G11" s="123" t="s">
        <v>21</v>
      </c>
      <c r="H11" s="123" t="s">
        <v>18</v>
      </c>
      <c r="I11" s="259" t="s">
        <v>66</v>
      </c>
      <c r="J11" s="124"/>
    </row>
    <row r="12" spans="1:10" s="252" customFormat="1" ht="20.25" customHeight="1">
      <c r="A12" s="123"/>
      <c r="B12" s="123"/>
      <c r="C12" s="124" t="s">
        <v>330</v>
      </c>
      <c r="D12" s="123"/>
      <c r="E12" s="258"/>
      <c r="F12" s="124"/>
      <c r="G12" s="124"/>
      <c r="H12" s="124"/>
      <c r="I12" s="124"/>
      <c r="J12" s="124"/>
    </row>
    <row r="13" spans="1:10" s="252" customFormat="1" ht="6" customHeight="1">
      <c r="A13" s="123"/>
      <c r="B13" s="123"/>
      <c r="C13" s="124"/>
      <c r="D13" s="123"/>
      <c r="E13" s="258"/>
      <c r="F13" s="124"/>
      <c r="G13" s="124"/>
      <c r="H13" s="124"/>
      <c r="I13" s="124"/>
      <c r="J13" s="124"/>
    </row>
    <row r="14" spans="1:10" s="252" customFormat="1" ht="21">
      <c r="A14" s="123">
        <v>4</v>
      </c>
      <c r="B14" s="123" t="s">
        <v>271</v>
      </c>
      <c r="C14" s="124" t="s">
        <v>22</v>
      </c>
      <c r="D14" s="123" t="s">
        <v>37</v>
      </c>
      <c r="E14" s="258">
        <v>25000</v>
      </c>
      <c r="F14" s="123" t="s">
        <v>21</v>
      </c>
      <c r="G14" s="123" t="s">
        <v>21</v>
      </c>
      <c r="H14" s="123" t="s">
        <v>18</v>
      </c>
      <c r="I14" s="123">
        <v>5</v>
      </c>
      <c r="J14" s="123"/>
    </row>
    <row r="15" spans="1:10" s="252" customFormat="1" ht="6.75" customHeight="1">
      <c r="A15" s="123"/>
      <c r="B15" s="123"/>
      <c r="C15" s="124"/>
      <c r="D15" s="123"/>
      <c r="E15" s="258"/>
      <c r="F15" s="123"/>
      <c r="G15" s="123"/>
      <c r="H15" s="123"/>
      <c r="I15" s="123"/>
      <c r="J15" s="123"/>
    </row>
    <row r="16" spans="1:10" s="252" customFormat="1" ht="21">
      <c r="A16" s="123">
        <v>5</v>
      </c>
      <c r="B16" s="123" t="s">
        <v>271</v>
      </c>
      <c r="C16" s="124" t="s">
        <v>23</v>
      </c>
      <c r="D16" s="123" t="s">
        <v>37</v>
      </c>
      <c r="E16" s="258">
        <v>50000</v>
      </c>
      <c r="F16" s="123" t="s">
        <v>21</v>
      </c>
      <c r="G16" s="123" t="s">
        <v>21</v>
      </c>
      <c r="H16" s="123" t="s">
        <v>18</v>
      </c>
      <c r="I16" s="123">
        <v>3</v>
      </c>
      <c r="J16" s="123"/>
    </row>
    <row r="17" spans="1:10" s="252" customFormat="1" ht="7.5" customHeight="1">
      <c r="A17" s="123"/>
      <c r="B17" s="123"/>
      <c r="C17" s="124"/>
      <c r="D17" s="123"/>
      <c r="E17" s="258"/>
      <c r="F17" s="123"/>
      <c r="G17" s="123"/>
      <c r="H17" s="123"/>
      <c r="I17" s="123"/>
      <c r="J17" s="123"/>
    </row>
    <row r="18" spans="1:10" s="252" customFormat="1" ht="21">
      <c r="A18" s="123">
        <v>6</v>
      </c>
      <c r="B18" s="123" t="s">
        <v>271</v>
      </c>
      <c r="C18" s="124" t="s">
        <v>15</v>
      </c>
      <c r="D18" s="123" t="s">
        <v>37</v>
      </c>
      <c r="E18" s="258">
        <v>80000</v>
      </c>
      <c r="F18" s="123" t="s">
        <v>21</v>
      </c>
      <c r="G18" s="123" t="s">
        <v>21</v>
      </c>
      <c r="H18" s="123" t="s">
        <v>18</v>
      </c>
      <c r="I18" s="123">
        <v>5</v>
      </c>
      <c r="J18" s="123"/>
    </row>
    <row r="19" spans="1:10" s="252" customFormat="1" ht="6" customHeight="1">
      <c r="A19" s="123"/>
      <c r="B19" s="123"/>
      <c r="C19" s="124"/>
      <c r="D19" s="123"/>
      <c r="E19" s="258"/>
      <c r="F19" s="123"/>
      <c r="G19" s="123"/>
      <c r="H19" s="123"/>
      <c r="I19" s="123"/>
      <c r="J19" s="123"/>
    </row>
    <row r="20" spans="1:10" s="252" customFormat="1" ht="21">
      <c r="A20" s="123">
        <v>7</v>
      </c>
      <c r="B20" s="123" t="s">
        <v>271</v>
      </c>
      <c r="C20" s="124" t="s">
        <v>93</v>
      </c>
      <c r="D20" s="123" t="s">
        <v>37</v>
      </c>
      <c r="E20" s="258">
        <v>30000</v>
      </c>
      <c r="F20" s="123" t="s">
        <v>21</v>
      </c>
      <c r="G20" s="123" t="s">
        <v>21</v>
      </c>
      <c r="H20" s="123" t="s">
        <v>18</v>
      </c>
      <c r="I20" s="123">
        <v>5</v>
      </c>
      <c r="J20" s="123"/>
    </row>
    <row r="21" spans="1:10" s="252" customFormat="1" ht="6" customHeight="1">
      <c r="A21" s="123"/>
      <c r="B21" s="123"/>
      <c r="C21" s="124"/>
      <c r="D21" s="123"/>
      <c r="E21" s="258"/>
      <c r="F21" s="123"/>
      <c r="G21" s="123"/>
      <c r="H21" s="123"/>
      <c r="I21" s="123"/>
      <c r="J21" s="123"/>
    </row>
    <row r="22" spans="1:10" s="252" customFormat="1" ht="21">
      <c r="A22" s="123">
        <v>8</v>
      </c>
      <c r="B22" s="123" t="s">
        <v>271</v>
      </c>
      <c r="C22" s="124" t="s">
        <v>94</v>
      </c>
      <c r="D22" s="123" t="s">
        <v>37</v>
      </c>
      <c r="E22" s="258">
        <v>20000</v>
      </c>
      <c r="F22" s="123" t="s">
        <v>21</v>
      </c>
      <c r="G22" s="123" t="s">
        <v>21</v>
      </c>
      <c r="H22" s="123" t="s">
        <v>18</v>
      </c>
      <c r="I22" s="123"/>
      <c r="J22" s="123"/>
    </row>
    <row r="23" spans="1:10" s="252" customFormat="1" ht="5.25" customHeight="1">
      <c r="A23" s="123"/>
      <c r="B23" s="123"/>
      <c r="C23" s="124"/>
      <c r="D23" s="123"/>
      <c r="E23" s="258"/>
      <c r="F23" s="123"/>
      <c r="G23" s="123"/>
      <c r="H23" s="123"/>
      <c r="I23" s="123"/>
      <c r="J23" s="123"/>
    </row>
    <row r="24" spans="1:10" s="252" customFormat="1" ht="21">
      <c r="A24" s="123">
        <v>9</v>
      </c>
      <c r="B24" s="123" t="s">
        <v>271</v>
      </c>
      <c r="C24" s="124" t="s">
        <v>328</v>
      </c>
      <c r="D24" s="123" t="s">
        <v>37</v>
      </c>
      <c r="E24" s="258">
        <v>60000</v>
      </c>
      <c r="F24" s="123" t="s">
        <v>21</v>
      </c>
      <c r="G24" s="123" t="s">
        <v>21</v>
      </c>
      <c r="H24" s="123" t="s">
        <v>18</v>
      </c>
      <c r="I24" s="123">
        <v>5</v>
      </c>
      <c r="J24" s="123"/>
    </row>
    <row r="25" spans="1:10" s="252" customFormat="1" ht="6.75" customHeight="1">
      <c r="A25" s="123"/>
      <c r="B25" s="123"/>
      <c r="C25" s="124"/>
      <c r="D25" s="123"/>
      <c r="E25" s="258"/>
      <c r="F25" s="123"/>
      <c r="G25" s="123"/>
      <c r="H25" s="123"/>
      <c r="I25" s="123"/>
      <c r="J25" s="123"/>
    </row>
    <row r="26" spans="1:10" s="252" customFormat="1" ht="21">
      <c r="A26" s="123">
        <v>10</v>
      </c>
      <c r="B26" s="123" t="s">
        <v>271</v>
      </c>
      <c r="C26" s="124" t="s">
        <v>260</v>
      </c>
      <c r="D26" s="123" t="s">
        <v>37</v>
      </c>
      <c r="E26" s="258">
        <v>28000</v>
      </c>
      <c r="F26" s="123" t="s">
        <v>21</v>
      </c>
      <c r="G26" s="123" t="s">
        <v>21</v>
      </c>
      <c r="H26" s="123" t="s">
        <v>18</v>
      </c>
      <c r="I26" s="123">
        <v>5</v>
      </c>
      <c r="J26" s="123"/>
    </row>
    <row r="27" spans="1:10" s="252" customFormat="1" ht="7.5" customHeight="1">
      <c r="A27" s="123"/>
      <c r="B27" s="123"/>
      <c r="C27" s="124"/>
      <c r="D27" s="123"/>
      <c r="E27" s="258"/>
      <c r="F27" s="123"/>
      <c r="G27" s="123"/>
      <c r="H27" s="123"/>
      <c r="I27" s="123"/>
      <c r="J27" s="123"/>
    </row>
    <row r="28" spans="1:10" s="252" customFormat="1" ht="21">
      <c r="A28" s="123">
        <v>11</v>
      </c>
      <c r="B28" s="123" t="s">
        <v>271</v>
      </c>
      <c r="C28" s="124" t="s">
        <v>272</v>
      </c>
      <c r="D28" s="123" t="s">
        <v>37</v>
      </c>
      <c r="E28" s="260">
        <v>9000</v>
      </c>
      <c r="F28" s="123" t="s">
        <v>21</v>
      </c>
      <c r="G28" s="123" t="s">
        <v>21</v>
      </c>
      <c r="H28" s="123" t="s">
        <v>18</v>
      </c>
      <c r="I28" s="123">
        <v>5</v>
      </c>
      <c r="J28" s="123"/>
    </row>
    <row r="29" spans="1:10" s="252" customFormat="1" ht="6" customHeight="1">
      <c r="A29" s="123"/>
      <c r="B29" s="123"/>
      <c r="C29" s="124"/>
      <c r="D29" s="123"/>
      <c r="E29" s="260"/>
      <c r="F29" s="123"/>
      <c r="G29" s="123"/>
      <c r="H29" s="123"/>
      <c r="I29" s="123"/>
      <c r="J29" s="123"/>
    </row>
    <row r="30" spans="1:10" s="252" customFormat="1" ht="21">
      <c r="A30" s="123">
        <v>12</v>
      </c>
      <c r="B30" s="123" t="s">
        <v>283</v>
      </c>
      <c r="C30" s="124" t="s">
        <v>331</v>
      </c>
      <c r="D30" s="123" t="s">
        <v>37</v>
      </c>
      <c r="E30" s="260">
        <v>787000</v>
      </c>
      <c r="F30" s="123" t="s">
        <v>21</v>
      </c>
      <c r="G30" s="123" t="s">
        <v>21</v>
      </c>
      <c r="H30" s="123" t="s">
        <v>332</v>
      </c>
      <c r="I30" s="123">
        <v>7</v>
      </c>
      <c r="J30" s="123"/>
    </row>
    <row r="31" spans="1:10" s="252" customFormat="1" ht="4.5" customHeight="1">
      <c r="A31" s="123"/>
      <c r="B31" s="123"/>
      <c r="C31" s="124"/>
      <c r="D31" s="123"/>
      <c r="E31" s="260"/>
      <c r="F31" s="123"/>
      <c r="G31" s="123"/>
      <c r="H31" s="123"/>
      <c r="I31" s="123"/>
      <c r="J31" s="123"/>
    </row>
    <row r="32" spans="1:10" s="252" customFormat="1" ht="21">
      <c r="A32" s="123">
        <v>13</v>
      </c>
      <c r="B32" s="123" t="s">
        <v>283</v>
      </c>
      <c r="C32" s="124" t="s">
        <v>333</v>
      </c>
      <c r="D32" s="123" t="s">
        <v>37</v>
      </c>
      <c r="E32" s="260">
        <v>47600</v>
      </c>
      <c r="F32" s="123" t="s">
        <v>21</v>
      </c>
      <c r="G32" s="123" t="s">
        <v>21</v>
      </c>
      <c r="H32" s="123" t="s">
        <v>334</v>
      </c>
      <c r="I32" s="123"/>
      <c r="J32" s="123"/>
    </row>
    <row r="33" spans="1:10" s="252" customFormat="1" ht="6.75" customHeight="1">
      <c r="A33" s="123"/>
      <c r="B33" s="123"/>
      <c r="C33" s="124"/>
      <c r="D33" s="123"/>
      <c r="E33" s="260"/>
      <c r="F33" s="123"/>
      <c r="G33" s="123"/>
      <c r="H33" s="123"/>
      <c r="I33" s="123"/>
      <c r="J33" s="123"/>
    </row>
    <row r="34" spans="1:10" s="252" customFormat="1" ht="21">
      <c r="A34" s="123">
        <v>14</v>
      </c>
      <c r="B34" s="123" t="s">
        <v>273</v>
      </c>
      <c r="C34" s="124" t="s">
        <v>96</v>
      </c>
      <c r="D34" s="123" t="s">
        <v>44</v>
      </c>
      <c r="E34" s="258">
        <v>30000</v>
      </c>
      <c r="F34" s="123" t="s">
        <v>21</v>
      </c>
      <c r="G34" s="123" t="s">
        <v>21</v>
      </c>
      <c r="H34" s="123" t="s">
        <v>18</v>
      </c>
      <c r="I34" s="123">
        <v>5</v>
      </c>
      <c r="J34" s="123"/>
    </row>
    <row r="35" spans="1:10" s="252" customFormat="1" ht="19.5" customHeight="1">
      <c r="A35" s="123"/>
      <c r="B35" s="124"/>
      <c r="C35" s="124" t="s">
        <v>97</v>
      </c>
      <c r="D35" s="124"/>
      <c r="E35" s="258"/>
      <c r="F35" s="124"/>
      <c r="G35" s="124"/>
      <c r="H35" s="124"/>
      <c r="I35" s="124"/>
      <c r="J35" s="123"/>
    </row>
    <row r="36" spans="1:10" s="252" customFormat="1" ht="10.5" customHeight="1">
      <c r="A36" s="121"/>
      <c r="B36" s="121"/>
      <c r="C36" s="262"/>
      <c r="D36" s="121"/>
      <c r="E36" s="121"/>
      <c r="F36" s="121"/>
      <c r="G36" s="121"/>
      <c r="H36" s="121"/>
      <c r="I36" s="263"/>
      <c r="J36" s="120"/>
    </row>
    <row r="37" ht="23.25">
      <c r="J37" s="301" t="s">
        <v>19</v>
      </c>
    </row>
    <row r="38" spans="1:12" ht="23.25">
      <c r="A38" s="316" t="s">
        <v>270</v>
      </c>
      <c r="B38" s="316"/>
      <c r="C38" s="316"/>
      <c r="D38" s="316"/>
      <c r="E38" s="316"/>
      <c r="F38" s="316"/>
      <c r="G38" s="316"/>
      <c r="H38" s="316"/>
      <c r="I38" s="316"/>
      <c r="J38" s="316"/>
      <c r="L38" s="179"/>
    </row>
    <row r="39" spans="1:10" ht="23.25">
      <c r="A39" s="316" t="s">
        <v>49</v>
      </c>
      <c r="B39" s="316"/>
      <c r="C39" s="316"/>
      <c r="D39" s="316"/>
      <c r="E39" s="316"/>
      <c r="F39" s="316"/>
      <c r="G39" s="316"/>
      <c r="H39" s="316"/>
      <c r="I39" s="316"/>
      <c r="J39" s="316"/>
    </row>
    <row r="40" spans="1:10" s="252" customFormat="1" ht="21">
      <c r="A40" s="119" t="s">
        <v>3</v>
      </c>
      <c r="B40" s="119" t="s">
        <v>4</v>
      </c>
      <c r="C40" s="119" t="s">
        <v>7</v>
      </c>
      <c r="D40" s="314" t="s">
        <v>1</v>
      </c>
      <c r="E40" s="315"/>
      <c r="F40" s="314" t="s">
        <v>10</v>
      </c>
      <c r="G40" s="315"/>
      <c r="H40" s="119" t="s">
        <v>12</v>
      </c>
      <c r="I40" s="119" t="s">
        <v>13</v>
      </c>
      <c r="J40" s="119" t="s">
        <v>0</v>
      </c>
    </row>
    <row r="41" spans="1:10" s="252" customFormat="1" ht="21">
      <c r="A41" s="120"/>
      <c r="B41" s="120" t="s">
        <v>5</v>
      </c>
      <c r="C41" s="121"/>
      <c r="D41" s="253" t="s">
        <v>39</v>
      </c>
      <c r="E41" s="254" t="s">
        <v>6</v>
      </c>
      <c r="F41" s="253" t="s">
        <v>11</v>
      </c>
      <c r="G41" s="253" t="s">
        <v>6</v>
      </c>
      <c r="H41" s="120"/>
      <c r="I41" s="120" t="s">
        <v>43</v>
      </c>
      <c r="J41" s="120"/>
    </row>
    <row r="42" spans="1:10" s="252" customFormat="1" ht="21">
      <c r="A42" s="123">
        <v>15</v>
      </c>
      <c r="B42" s="123" t="s">
        <v>274</v>
      </c>
      <c r="C42" s="127" t="s">
        <v>99</v>
      </c>
      <c r="D42" s="123" t="s">
        <v>44</v>
      </c>
      <c r="E42" s="258">
        <v>30000</v>
      </c>
      <c r="F42" s="123" t="s">
        <v>21</v>
      </c>
      <c r="G42" s="123" t="s">
        <v>21</v>
      </c>
      <c r="H42" s="123" t="s">
        <v>18</v>
      </c>
      <c r="I42" s="261">
        <v>7</v>
      </c>
      <c r="J42" s="124"/>
    </row>
    <row r="43" spans="1:13" s="252" customFormat="1" ht="21">
      <c r="A43" s="123"/>
      <c r="B43" s="124"/>
      <c r="C43" s="127" t="s">
        <v>98</v>
      </c>
      <c r="D43" s="124"/>
      <c r="E43" s="258"/>
      <c r="F43" s="124"/>
      <c r="G43" s="124"/>
      <c r="H43" s="124"/>
      <c r="I43" s="124"/>
      <c r="J43" s="123"/>
      <c r="M43" s="129"/>
    </row>
    <row r="44" spans="1:13" s="252" customFormat="1" ht="18" customHeight="1">
      <c r="A44" s="123"/>
      <c r="B44" s="124"/>
      <c r="C44" s="127"/>
      <c r="D44" s="124"/>
      <c r="E44" s="258"/>
      <c r="F44" s="124"/>
      <c r="G44" s="124"/>
      <c r="H44" s="124"/>
      <c r="I44" s="124"/>
      <c r="J44" s="123"/>
      <c r="M44" s="129"/>
    </row>
    <row r="45" spans="1:10" s="252" customFormat="1" ht="18" customHeight="1">
      <c r="A45" s="123">
        <v>16</v>
      </c>
      <c r="B45" s="123" t="s">
        <v>275</v>
      </c>
      <c r="C45" s="124" t="s">
        <v>256</v>
      </c>
      <c r="D45" s="265" t="s">
        <v>44</v>
      </c>
      <c r="E45" s="258">
        <v>10000</v>
      </c>
      <c r="F45" s="266" t="s">
        <v>2</v>
      </c>
      <c r="G45" s="266" t="s">
        <v>2</v>
      </c>
      <c r="H45" s="123" t="s">
        <v>18</v>
      </c>
      <c r="I45" s="123">
        <v>7</v>
      </c>
      <c r="J45" s="123"/>
    </row>
    <row r="46" spans="1:10" s="252" customFormat="1" ht="18" customHeight="1">
      <c r="A46" s="123"/>
      <c r="B46" s="123"/>
      <c r="C46" s="124"/>
      <c r="D46" s="261"/>
      <c r="E46" s="258"/>
      <c r="F46" s="123"/>
      <c r="G46" s="123"/>
      <c r="H46" s="123"/>
      <c r="I46" s="123"/>
      <c r="J46" s="123"/>
    </row>
    <row r="47" spans="1:10" s="252" customFormat="1" ht="21">
      <c r="A47" s="123">
        <v>17</v>
      </c>
      <c r="B47" s="123" t="s">
        <v>271</v>
      </c>
      <c r="C47" s="124" t="s">
        <v>23</v>
      </c>
      <c r="D47" s="123" t="s">
        <v>44</v>
      </c>
      <c r="E47" s="258">
        <v>50000</v>
      </c>
      <c r="F47" s="123" t="s">
        <v>21</v>
      </c>
      <c r="G47" s="123" t="s">
        <v>21</v>
      </c>
      <c r="H47" s="123" t="s">
        <v>18</v>
      </c>
      <c r="I47" s="123">
        <v>5</v>
      </c>
      <c r="J47" s="123"/>
    </row>
    <row r="48" spans="1:10" s="252" customFormat="1" ht="18.75" customHeight="1">
      <c r="A48" s="123"/>
      <c r="B48" s="124"/>
      <c r="C48" s="124"/>
      <c r="D48" s="124"/>
      <c r="E48" s="124"/>
      <c r="F48" s="124"/>
      <c r="G48" s="124"/>
      <c r="H48" s="124"/>
      <c r="J48" s="123"/>
    </row>
    <row r="49" spans="1:10" s="252" customFormat="1" ht="21">
      <c r="A49" s="123">
        <v>18</v>
      </c>
      <c r="B49" s="123" t="s">
        <v>276</v>
      </c>
      <c r="C49" s="124" t="s">
        <v>100</v>
      </c>
      <c r="D49" s="123" t="s">
        <v>44</v>
      </c>
      <c r="E49" s="258">
        <v>50000</v>
      </c>
      <c r="F49" s="123" t="s">
        <v>21</v>
      </c>
      <c r="G49" s="123" t="s">
        <v>21</v>
      </c>
      <c r="H49" s="123" t="s">
        <v>18</v>
      </c>
      <c r="I49" s="123">
        <v>5</v>
      </c>
      <c r="J49" s="123"/>
    </row>
    <row r="50" spans="1:10" s="252" customFormat="1" ht="18.75" customHeight="1">
      <c r="A50" s="123"/>
      <c r="B50" s="124"/>
      <c r="C50" s="124"/>
      <c r="D50" s="124"/>
      <c r="E50" s="258"/>
      <c r="F50" s="124"/>
      <c r="G50" s="124"/>
      <c r="H50" s="124"/>
      <c r="I50" s="177"/>
      <c r="J50" s="123"/>
    </row>
    <row r="51" spans="1:14" s="252" customFormat="1" ht="21">
      <c r="A51" s="123">
        <v>19</v>
      </c>
      <c r="B51" s="124" t="s">
        <v>277</v>
      </c>
      <c r="C51" s="124" t="s">
        <v>335</v>
      </c>
      <c r="D51" s="265" t="s">
        <v>104</v>
      </c>
      <c r="E51" s="258">
        <v>50000</v>
      </c>
      <c r="F51" s="123" t="s">
        <v>2</v>
      </c>
      <c r="G51" s="123" t="s">
        <v>2</v>
      </c>
      <c r="H51" s="123" t="s">
        <v>18</v>
      </c>
      <c r="I51" s="123">
        <v>5</v>
      </c>
      <c r="J51" s="123"/>
      <c r="N51" s="129"/>
    </row>
    <row r="52" spans="1:10" s="252" customFormat="1" ht="18.75" customHeight="1">
      <c r="A52" s="123"/>
      <c r="B52" s="123"/>
      <c r="C52" s="124" t="s">
        <v>336</v>
      </c>
      <c r="D52" s="265" t="s">
        <v>105</v>
      </c>
      <c r="E52" s="258"/>
      <c r="F52" s="123"/>
      <c r="G52" s="123"/>
      <c r="H52" s="123"/>
      <c r="I52" s="123"/>
      <c r="J52" s="123"/>
    </row>
    <row r="53" spans="1:10" s="252" customFormat="1" ht="21">
      <c r="A53" s="123"/>
      <c r="B53" s="124"/>
      <c r="C53" s="124"/>
      <c r="D53" s="124"/>
      <c r="E53" s="124"/>
      <c r="F53" s="124"/>
      <c r="G53" s="124"/>
      <c r="H53" s="124"/>
      <c r="J53" s="123"/>
    </row>
    <row r="54" spans="1:10" s="252" customFormat="1" ht="21">
      <c r="A54" s="123">
        <v>20</v>
      </c>
      <c r="B54" s="124" t="s">
        <v>280</v>
      </c>
      <c r="C54" s="124" t="s">
        <v>278</v>
      </c>
      <c r="D54" s="265" t="s">
        <v>104</v>
      </c>
      <c r="E54" s="258">
        <v>60000</v>
      </c>
      <c r="F54" s="123" t="s">
        <v>2</v>
      </c>
      <c r="G54" s="123" t="s">
        <v>2</v>
      </c>
      <c r="H54" s="123" t="s">
        <v>18</v>
      </c>
      <c r="I54" s="123">
        <v>5</v>
      </c>
      <c r="J54" s="123"/>
    </row>
    <row r="55" spans="1:10" s="252" customFormat="1" ht="18.75" customHeight="1">
      <c r="A55" s="123"/>
      <c r="B55" s="123"/>
      <c r="C55" s="124" t="s">
        <v>279</v>
      </c>
      <c r="D55" s="265" t="s">
        <v>105</v>
      </c>
      <c r="E55" s="258"/>
      <c r="F55" s="123"/>
      <c r="G55" s="123"/>
      <c r="H55" s="123"/>
      <c r="I55" s="123"/>
      <c r="J55" s="123"/>
    </row>
    <row r="56" spans="1:10" s="252" customFormat="1" ht="21">
      <c r="A56" s="123"/>
      <c r="B56" s="123"/>
      <c r="C56" s="124"/>
      <c r="D56" s="265"/>
      <c r="E56" s="258"/>
      <c r="F56" s="123"/>
      <c r="G56" s="123"/>
      <c r="H56" s="123"/>
      <c r="I56" s="261"/>
      <c r="J56" s="124"/>
    </row>
    <row r="57" spans="1:10" s="252" customFormat="1" ht="21">
      <c r="A57" s="123">
        <v>21</v>
      </c>
      <c r="B57" s="123" t="s">
        <v>282</v>
      </c>
      <c r="C57" s="124" t="s">
        <v>107</v>
      </c>
      <c r="D57" s="265" t="s">
        <v>104</v>
      </c>
      <c r="E57" s="257">
        <v>120000</v>
      </c>
      <c r="F57" s="123" t="s">
        <v>108</v>
      </c>
      <c r="G57" s="123" t="s">
        <v>108</v>
      </c>
      <c r="H57" s="123" t="s">
        <v>18</v>
      </c>
      <c r="I57" s="123">
        <v>5</v>
      </c>
      <c r="J57" s="124"/>
    </row>
    <row r="58" spans="1:10" s="252" customFormat="1" ht="18" customHeight="1">
      <c r="A58" s="123"/>
      <c r="B58" s="123"/>
      <c r="C58" s="124" t="s">
        <v>281</v>
      </c>
      <c r="D58" s="265" t="s">
        <v>105</v>
      </c>
      <c r="E58" s="257"/>
      <c r="F58" s="123"/>
      <c r="G58" s="123"/>
      <c r="H58" s="123"/>
      <c r="I58" s="123"/>
      <c r="J58" s="124"/>
    </row>
    <row r="59" spans="1:10" s="252" customFormat="1" ht="21">
      <c r="A59" s="123"/>
      <c r="B59" s="123"/>
      <c r="C59" s="124"/>
      <c r="D59" s="123"/>
      <c r="E59" s="258"/>
      <c r="F59" s="123"/>
      <c r="G59" s="123"/>
      <c r="H59" s="123"/>
      <c r="I59" s="123"/>
      <c r="J59" s="124"/>
    </row>
    <row r="60" spans="1:10" s="252" customFormat="1" ht="21">
      <c r="A60" s="123">
        <v>22</v>
      </c>
      <c r="B60" s="123" t="s">
        <v>283</v>
      </c>
      <c r="C60" s="124" t="s">
        <v>337</v>
      </c>
      <c r="D60" s="265" t="s">
        <v>109</v>
      </c>
      <c r="E60" s="258">
        <v>100000</v>
      </c>
      <c r="F60" s="266" t="s">
        <v>2</v>
      </c>
      <c r="G60" s="266" t="s">
        <v>2</v>
      </c>
      <c r="H60" s="123" t="s">
        <v>18</v>
      </c>
      <c r="I60" s="267">
        <v>5</v>
      </c>
      <c r="J60" s="123"/>
    </row>
    <row r="61" spans="1:10" s="252" customFormat="1" ht="21">
      <c r="A61" s="123"/>
      <c r="B61" s="124"/>
      <c r="C61" s="124" t="s">
        <v>338</v>
      </c>
      <c r="D61" s="124"/>
      <c r="E61" s="268"/>
      <c r="F61" s="124"/>
      <c r="G61" s="124"/>
      <c r="H61" s="124"/>
      <c r="I61" s="124"/>
      <c r="J61" s="123"/>
    </row>
    <row r="62" spans="1:10" s="252" customFormat="1" ht="21">
      <c r="A62" s="120"/>
      <c r="B62" s="262"/>
      <c r="C62" s="121"/>
      <c r="D62" s="121"/>
      <c r="E62" s="121"/>
      <c r="F62" s="121"/>
      <c r="G62" s="121"/>
      <c r="H62" s="121"/>
      <c r="I62" s="263"/>
      <c r="J62" s="121"/>
    </row>
    <row r="63" spans="1:11" s="252" customFormat="1" ht="21">
      <c r="A63" s="130"/>
      <c r="B63" s="130"/>
      <c r="C63" s="129"/>
      <c r="D63" s="130"/>
      <c r="E63" s="269"/>
      <c r="F63" s="130"/>
      <c r="G63" s="130"/>
      <c r="H63" s="128"/>
      <c r="I63" s="130"/>
      <c r="J63" s="130"/>
      <c r="K63" s="129"/>
    </row>
    <row r="64" spans="1:10" ht="23.25">
      <c r="A64" s="270"/>
      <c r="B64" s="179"/>
      <c r="C64" s="179"/>
      <c r="D64" s="179"/>
      <c r="E64" s="271"/>
      <c r="F64" s="179"/>
      <c r="G64" s="179"/>
      <c r="H64" s="179"/>
      <c r="I64" s="179"/>
      <c r="J64" s="264" t="s">
        <v>19</v>
      </c>
    </row>
    <row r="65" spans="1:10" ht="23.25">
      <c r="A65" s="313" t="s">
        <v>270</v>
      </c>
      <c r="B65" s="313"/>
      <c r="C65" s="313"/>
      <c r="D65" s="313"/>
      <c r="E65" s="313"/>
      <c r="F65" s="313"/>
      <c r="G65" s="313"/>
      <c r="H65" s="313"/>
      <c r="I65" s="313"/>
      <c r="J65" s="313"/>
    </row>
    <row r="66" spans="1:10" ht="23.25">
      <c r="A66" s="313" t="s">
        <v>49</v>
      </c>
      <c r="B66" s="313"/>
      <c r="C66" s="313"/>
      <c r="D66" s="313"/>
      <c r="E66" s="313"/>
      <c r="F66" s="313"/>
      <c r="G66" s="313"/>
      <c r="H66" s="313"/>
      <c r="I66" s="313"/>
      <c r="J66" s="313"/>
    </row>
    <row r="67" spans="1:10" s="252" customFormat="1" ht="21">
      <c r="A67" s="119" t="s">
        <v>3</v>
      </c>
      <c r="B67" s="119" t="s">
        <v>4</v>
      </c>
      <c r="C67" s="119" t="s">
        <v>7</v>
      </c>
      <c r="D67" s="314" t="s">
        <v>1</v>
      </c>
      <c r="E67" s="315"/>
      <c r="F67" s="314" t="s">
        <v>10</v>
      </c>
      <c r="G67" s="315"/>
      <c r="H67" s="119" t="s">
        <v>12</v>
      </c>
      <c r="I67" s="119" t="s">
        <v>13</v>
      </c>
      <c r="J67" s="119" t="s">
        <v>0</v>
      </c>
    </row>
    <row r="68" spans="1:10" s="252" customFormat="1" ht="21">
      <c r="A68" s="120"/>
      <c r="B68" s="120" t="s">
        <v>5</v>
      </c>
      <c r="C68" s="121"/>
      <c r="D68" s="253" t="s">
        <v>39</v>
      </c>
      <c r="E68" s="254" t="s">
        <v>6</v>
      </c>
      <c r="F68" s="253" t="s">
        <v>11</v>
      </c>
      <c r="G68" s="253" t="s">
        <v>6</v>
      </c>
      <c r="H68" s="120"/>
      <c r="I68" s="120" t="s">
        <v>43</v>
      </c>
      <c r="J68" s="120"/>
    </row>
    <row r="69" spans="1:10" s="252" customFormat="1" ht="21">
      <c r="A69" s="123">
        <v>23</v>
      </c>
      <c r="B69" s="123" t="s">
        <v>283</v>
      </c>
      <c r="C69" s="122" t="s">
        <v>284</v>
      </c>
      <c r="D69" s="265" t="s">
        <v>109</v>
      </c>
      <c r="E69" s="268">
        <v>40000</v>
      </c>
      <c r="F69" s="123" t="s">
        <v>21</v>
      </c>
      <c r="G69" s="261" t="s">
        <v>21</v>
      </c>
      <c r="H69" s="123" t="s">
        <v>18</v>
      </c>
      <c r="I69" s="261">
        <v>3</v>
      </c>
      <c r="J69" s="124"/>
    </row>
    <row r="70" spans="1:10" s="252" customFormat="1" ht="21">
      <c r="A70" s="123"/>
      <c r="B70" s="124"/>
      <c r="C70" s="124"/>
      <c r="D70" s="124"/>
      <c r="E70" s="124"/>
      <c r="F70" s="124"/>
      <c r="G70" s="124"/>
      <c r="H70" s="124"/>
      <c r="I70" s="177"/>
      <c r="J70" s="124"/>
    </row>
    <row r="71" spans="1:10" s="252" customFormat="1" ht="21">
      <c r="A71" s="123">
        <v>24</v>
      </c>
      <c r="B71" s="123" t="s">
        <v>283</v>
      </c>
      <c r="C71" s="124" t="s">
        <v>285</v>
      </c>
      <c r="D71" s="265" t="s">
        <v>109</v>
      </c>
      <c r="E71" s="268">
        <v>20000</v>
      </c>
      <c r="F71" s="123" t="s">
        <v>21</v>
      </c>
      <c r="G71" s="261" t="s">
        <v>21</v>
      </c>
      <c r="H71" s="123" t="s">
        <v>18</v>
      </c>
      <c r="I71" s="261">
        <v>3</v>
      </c>
      <c r="J71" s="124"/>
    </row>
    <row r="72" spans="1:10" s="252" customFormat="1" ht="21">
      <c r="A72" s="124"/>
      <c r="C72" s="124"/>
      <c r="D72" s="124"/>
      <c r="E72" s="124"/>
      <c r="F72" s="124"/>
      <c r="G72" s="124"/>
      <c r="H72" s="124"/>
      <c r="J72" s="123"/>
    </row>
    <row r="73" spans="1:10" s="252" customFormat="1" ht="21">
      <c r="A73" s="123">
        <v>25</v>
      </c>
      <c r="B73" s="123" t="s">
        <v>283</v>
      </c>
      <c r="C73" s="124" t="s">
        <v>286</v>
      </c>
      <c r="D73" s="265" t="s">
        <v>101</v>
      </c>
      <c r="E73" s="258">
        <v>50000</v>
      </c>
      <c r="F73" s="266" t="s">
        <v>2</v>
      </c>
      <c r="G73" s="266" t="s">
        <v>2</v>
      </c>
      <c r="H73" s="123" t="s">
        <v>18</v>
      </c>
      <c r="I73" s="123">
        <v>5</v>
      </c>
      <c r="J73" s="123"/>
    </row>
    <row r="74" spans="1:10" s="252" customFormat="1" ht="21">
      <c r="A74" s="123"/>
      <c r="B74" s="123"/>
      <c r="C74" s="124" t="s">
        <v>287</v>
      </c>
      <c r="D74" s="265"/>
      <c r="E74" s="258"/>
      <c r="F74" s="123"/>
      <c r="G74" s="123"/>
      <c r="H74" s="123"/>
      <c r="I74" s="123"/>
      <c r="J74" s="123"/>
    </row>
    <row r="75" spans="1:10" s="252" customFormat="1" ht="21">
      <c r="A75" s="123"/>
      <c r="B75" s="175"/>
      <c r="C75" s="124"/>
      <c r="D75" s="272"/>
      <c r="E75" s="258"/>
      <c r="F75" s="123"/>
      <c r="G75" s="123"/>
      <c r="H75" s="123"/>
      <c r="I75" s="123"/>
      <c r="J75" s="123"/>
    </row>
    <row r="76" spans="1:10" s="252" customFormat="1" ht="21">
      <c r="A76" s="123">
        <v>26</v>
      </c>
      <c r="B76" s="123" t="s">
        <v>283</v>
      </c>
      <c r="C76" s="124" t="s">
        <v>339</v>
      </c>
      <c r="D76" s="265" t="s">
        <v>101</v>
      </c>
      <c r="E76" s="258">
        <v>30000</v>
      </c>
      <c r="F76" s="266" t="s">
        <v>2</v>
      </c>
      <c r="G76" s="266" t="s">
        <v>2</v>
      </c>
      <c r="H76" s="123" t="s">
        <v>18</v>
      </c>
      <c r="I76" s="123">
        <v>5</v>
      </c>
      <c r="J76" s="123"/>
    </row>
    <row r="77" spans="1:10" s="252" customFormat="1" ht="21">
      <c r="A77" s="123"/>
      <c r="B77" s="175"/>
      <c r="C77" s="124" t="s">
        <v>340</v>
      </c>
      <c r="D77" s="272"/>
      <c r="E77" s="258"/>
      <c r="F77" s="123"/>
      <c r="G77" s="123"/>
      <c r="H77" s="123"/>
      <c r="I77" s="123"/>
      <c r="J77" s="123"/>
    </row>
    <row r="78" spans="1:10" s="252" customFormat="1" ht="21">
      <c r="A78" s="123"/>
      <c r="B78" s="175"/>
      <c r="C78" s="124"/>
      <c r="D78" s="272"/>
      <c r="E78" s="258"/>
      <c r="F78" s="123"/>
      <c r="G78" s="123"/>
      <c r="H78" s="123"/>
      <c r="I78" s="123"/>
      <c r="J78" s="123"/>
    </row>
    <row r="79" spans="1:11" s="252" customFormat="1" ht="21">
      <c r="A79" s="123">
        <v>27</v>
      </c>
      <c r="B79" s="175" t="s">
        <v>275</v>
      </c>
      <c r="C79" s="124" t="s">
        <v>23</v>
      </c>
      <c r="D79" s="265" t="s">
        <v>101</v>
      </c>
      <c r="E79" s="258">
        <v>40000</v>
      </c>
      <c r="F79" s="266" t="s">
        <v>2</v>
      </c>
      <c r="G79" s="266" t="s">
        <v>2</v>
      </c>
      <c r="H79" s="123" t="s">
        <v>18</v>
      </c>
      <c r="I79" s="123">
        <v>3</v>
      </c>
      <c r="J79" s="234"/>
      <c r="K79" s="273"/>
    </row>
    <row r="80" spans="1:11" s="252" customFormat="1" ht="21">
      <c r="A80" s="123"/>
      <c r="B80" s="124"/>
      <c r="C80" s="124"/>
      <c r="D80" s="124"/>
      <c r="E80" s="124"/>
      <c r="F80" s="124"/>
      <c r="G80" s="124"/>
      <c r="H80" s="124"/>
      <c r="J80" s="123"/>
      <c r="K80" s="273"/>
    </row>
    <row r="81" spans="1:11" s="252" customFormat="1" ht="21">
      <c r="A81" s="123">
        <v>28</v>
      </c>
      <c r="B81" s="123" t="s">
        <v>271</v>
      </c>
      <c r="C81" s="124" t="s">
        <v>47</v>
      </c>
      <c r="D81" s="123" t="s">
        <v>101</v>
      </c>
      <c r="E81" s="257">
        <v>50000</v>
      </c>
      <c r="F81" s="123" t="s">
        <v>2</v>
      </c>
      <c r="G81" s="123" t="s">
        <v>2</v>
      </c>
      <c r="H81" s="123" t="s">
        <v>18</v>
      </c>
      <c r="I81" s="123">
        <v>3</v>
      </c>
      <c r="J81" s="234"/>
      <c r="K81" s="273"/>
    </row>
    <row r="82" spans="1:11" s="252" customFormat="1" ht="21">
      <c r="A82" s="123"/>
      <c r="B82" s="124"/>
      <c r="C82" s="124"/>
      <c r="D82" s="124"/>
      <c r="E82" s="258"/>
      <c r="F82" s="124"/>
      <c r="G82" s="124"/>
      <c r="H82" s="124"/>
      <c r="J82" s="123"/>
      <c r="K82" s="273"/>
    </row>
    <row r="83" spans="1:11" s="252" customFormat="1" ht="21">
      <c r="A83" s="123">
        <v>29</v>
      </c>
      <c r="B83" s="123" t="s">
        <v>271</v>
      </c>
      <c r="C83" s="124" t="s">
        <v>256</v>
      </c>
      <c r="D83" s="123" t="s">
        <v>101</v>
      </c>
      <c r="E83" s="258">
        <v>30000</v>
      </c>
      <c r="F83" s="123" t="s">
        <v>2</v>
      </c>
      <c r="G83" s="123" t="s">
        <v>2</v>
      </c>
      <c r="H83" s="123" t="s">
        <v>18</v>
      </c>
      <c r="I83" s="123">
        <v>5</v>
      </c>
      <c r="J83" s="123"/>
      <c r="K83" s="273"/>
    </row>
    <row r="84" spans="1:11" s="252" customFormat="1" ht="21">
      <c r="A84" s="123"/>
      <c r="B84" s="124"/>
      <c r="C84" s="124"/>
      <c r="D84" s="124"/>
      <c r="E84" s="258"/>
      <c r="F84" s="124"/>
      <c r="G84" s="124"/>
      <c r="H84" s="124"/>
      <c r="I84" s="124"/>
      <c r="J84" s="123"/>
      <c r="K84" s="273"/>
    </row>
    <row r="85" spans="1:11" s="252" customFormat="1" ht="21">
      <c r="A85" s="123"/>
      <c r="B85" s="123"/>
      <c r="C85" s="124"/>
      <c r="D85" s="123"/>
      <c r="E85" s="257"/>
      <c r="F85" s="123"/>
      <c r="G85" s="123"/>
      <c r="H85" s="123"/>
      <c r="I85" s="123"/>
      <c r="J85" s="123"/>
      <c r="K85" s="273"/>
    </row>
    <row r="86" spans="1:11" s="252" customFormat="1" ht="21">
      <c r="A86" s="130"/>
      <c r="B86" s="130"/>
      <c r="C86" s="131"/>
      <c r="D86" s="130"/>
      <c r="E86" s="269"/>
      <c r="F86" s="130"/>
      <c r="G86" s="130"/>
      <c r="H86" s="130"/>
      <c r="I86" s="130"/>
      <c r="J86" s="130"/>
      <c r="K86" s="129"/>
    </row>
    <row r="87" spans="1:11" s="252" customFormat="1" ht="21">
      <c r="A87" s="128"/>
      <c r="B87" s="129"/>
      <c r="C87" s="129"/>
      <c r="D87" s="129"/>
      <c r="E87" s="129"/>
      <c r="F87" s="129"/>
      <c r="G87" s="129"/>
      <c r="H87" s="129"/>
      <c r="I87" s="129"/>
      <c r="J87" s="128"/>
      <c r="K87" s="129"/>
    </row>
    <row r="88" spans="1:10" s="252" customFormat="1" ht="21">
      <c r="A88" s="312"/>
      <c r="B88" s="312"/>
      <c r="C88" s="312"/>
      <c r="D88" s="129" t="s">
        <v>288</v>
      </c>
      <c r="E88" s="275"/>
      <c r="F88" s="129"/>
      <c r="G88" s="129"/>
      <c r="H88" s="129"/>
      <c r="I88" s="129"/>
      <c r="J88" s="129"/>
    </row>
    <row r="89" spans="1:10" s="252" customFormat="1" ht="21">
      <c r="A89" s="132"/>
      <c r="B89" s="132"/>
      <c r="C89" s="132"/>
      <c r="D89" s="129" t="s">
        <v>266</v>
      </c>
      <c r="E89" s="275"/>
      <c r="F89" s="129"/>
      <c r="G89" s="129"/>
      <c r="H89" s="129"/>
      <c r="I89" s="129"/>
      <c r="J89" s="129"/>
    </row>
    <row r="90" spans="1:11" s="252" customFormat="1" ht="21">
      <c r="A90" s="129"/>
      <c r="B90" s="128"/>
      <c r="C90" s="129"/>
      <c r="D90" s="276"/>
      <c r="E90" s="274"/>
      <c r="F90" s="128"/>
      <c r="G90" s="128"/>
      <c r="H90" s="128"/>
      <c r="I90" s="128"/>
      <c r="J90" s="128"/>
      <c r="K90" s="129"/>
    </row>
    <row r="91" ht="23.25">
      <c r="J91" s="280" t="s">
        <v>19</v>
      </c>
    </row>
    <row r="92" spans="1:10" ht="23.25">
      <c r="A92" s="313" t="s">
        <v>270</v>
      </c>
      <c r="B92" s="313"/>
      <c r="C92" s="313"/>
      <c r="D92" s="313"/>
      <c r="E92" s="313"/>
      <c r="F92" s="313"/>
      <c r="G92" s="313"/>
      <c r="H92" s="313"/>
      <c r="I92" s="313"/>
      <c r="J92" s="313"/>
    </row>
    <row r="93" spans="1:10" ht="23.25">
      <c r="A93" s="313" t="s">
        <v>50</v>
      </c>
      <c r="B93" s="313"/>
      <c r="C93" s="313"/>
      <c r="D93" s="313"/>
      <c r="E93" s="313"/>
      <c r="F93" s="313"/>
      <c r="G93" s="313"/>
      <c r="H93" s="313"/>
      <c r="I93" s="313"/>
      <c r="J93" s="313"/>
    </row>
    <row r="94" spans="1:10" s="252" customFormat="1" ht="21">
      <c r="A94" s="119" t="s">
        <v>3</v>
      </c>
      <c r="B94" s="119" t="s">
        <v>4</v>
      </c>
      <c r="C94" s="119" t="s">
        <v>7</v>
      </c>
      <c r="D94" s="314" t="s">
        <v>1</v>
      </c>
      <c r="E94" s="315"/>
      <c r="F94" s="314" t="s">
        <v>10</v>
      </c>
      <c r="G94" s="315"/>
      <c r="H94" s="119" t="s">
        <v>12</v>
      </c>
      <c r="I94" s="119" t="s">
        <v>13</v>
      </c>
      <c r="J94" s="119" t="s">
        <v>0</v>
      </c>
    </row>
    <row r="95" spans="1:10" s="252" customFormat="1" ht="21">
      <c r="A95" s="120"/>
      <c r="B95" s="120" t="s">
        <v>5</v>
      </c>
      <c r="C95" s="121"/>
      <c r="D95" s="253" t="s">
        <v>39</v>
      </c>
      <c r="E95" s="254" t="s">
        <v>6</v>
      </c>
      <c r="F95" s="253" t="s">
        <v>11</v>
      </c>
      <c r="G95" s="253" t="s">
        <v>6</v>
      </c>
      <c r="H95" s="120"/>
      <c r="I95" s="120" t="s">
        <v>43</v>
      </c>
      <c r="J95" s="120"/>
    </row>
    <row r="96" spans="1:10" s="252" customFormat="1" ht="21">
      <c r="A96" s="119">
        <v>1</v>
      </c>
      <c r="B96" s="119" t="s">
        <v>271</v>
      </c>
      <c r="C96" s="122" t="s">
        <v>14</v>
      </c>
      <c r="D96" s="123" t="s">
        <v>45</v>
      </c>
      <c r="E96" s="258">
        <v>45000</v>
      </c>
      <c r="F96" s="123" t="s">
        <v>2</v>
      </c>
      <c r="G96" s="123" t="s">
        <v>2</v>
      </c>
      <c r="H96" s="123" t="s">
        <v>18</v>
      </c>
      <c r="I96" s="123">
        <v>3</v>
      </c>
      <c r="J96" s="119"/>
    </row>
    <row r="97" spans="1:10" s="252" customFormat="1" ht="21">
      <c r="A97" s="123"/>
      <c r="B97" s="124"/>
      <c r="C97" s="124"/>
      <c r="D97" s="123"/>
      <c r="E97" s="258"/>
      <c r="F97" s="124"/>
      <c r="G97" s="124"/>
      <c r="H97" s="124"/>
      <c r="I97" s="123"/>
      <c r="J97" s="123"/>
    </row>
    <row r="98" spans="1:10" s="252" customFormat="1" ht="21">
      <c r="A98" s="123">
        <v>2</v>
      </c>
      <c r="B98" s="123" t="s">
        <v>271</v>
      </c>
      <c r="C98" s="124" t="s">
        <v>15</v>
      </c>
      <c r="D98" s="123" t="s">
        <v>45</v>
      </c>
      <c r="E98" s="258">
        <v>40000</v>
      </c>
      <c r="F98" s="123" t="s">
        <v>2</v>
      </c>
      <c r="G98" s="123" t="s">
        <v>2</v>
      </c>
      <c r="H98" s="123" t="s">
        <v>18</v>
      </c>
      <c r="I98" s="123">
        <v>3</v>
      </c>
      <c r="J98" s="123"/>
    </row>
    <row r="99" spans="1:10" s="252" customFormat="1" ht="21">
      <c r="A99" s="123"/>
      <c r="B99" s="123"/>
      <c r="C99" s="125"/>
      <c r="D99" s="123"/>
      <c r="E99" s="258"/>
      <c r="F99" s="123"/>
      <c r="G99" s="123"/>
      <c r="H99" s="123"/>
      <c r="I99" s="123"/>
      <c r="J99" s="124"/>
    </row>
    <row r="100" spans="1:10" s="252" customFormat="1" ht="21">
      <c r="A100" s="123">
        <v>3</v>
      </c>
      <c r="B100" s="123" t="s">
        <v>283</v>
      </c>
      <c r="C100" s="124" t="s">
        <v>290</v>
      </c>
      <c r="D100" s="123" t="s">
        <v>45</v>
      </c>
      <c r="E100" s="258">
        <v>16000</v>
      </c>
      <c r="F100" s="123" t="s">
        <v>2</v>
      </c>
      <c r="G100" s="123" t="s">
        <v>2</v>
      </c>
      <c r="H100" s="123" t="s">
        <v>18</v>
      </c>
      <c r="I100" s="123">
        <v>3</v>
      </c>
      <c r="J100" s="123"/>
    </row>
    <row r="101" spans="1:10" s="252" customFormat="1" ht="21">
      <c r="A101" s="123"/>
      <c r="B101" s="124"/>
      <c r="C101" s="124"/>
      <c r="D101" s="123"/>
      <c r="E101" s="258"/>
      <c r="F101" s="124"/>
      <c r="G101" s="124"/>
      <c r="H101" s="124"/>
      <c r="I101" s="123"/>
      <c r="J101" s="124"/>
    </row>
    <row r="102" spans="1:10" s="252" customFormat="1" ht="21">
      <c r="A102" s="123"/>
      <c r="B102" s="123"/>
      <c r="C102" s="124"/>
      <c r="D102" s="123"/>
      <c r="E102" s="258"/>
      <c r="F102" s="123"/>
      <c r="G102" s="123"/>
      <c r="H102" s="123"/>
      <c r="I102" s="123"/>
      <c r="J102" s="123"/>
    </row>
    <row r="103" spans="1:10" s="252" customFormat="1" ht="21">
      <c r="A103" s="123"/>
      <c r="B103" s="124"/>
      <c r="C103" s="124"/>
      <c r="D103" s="123"/>
      <c r="E103" s="258"/>
      <c r="F103" s="124"/>
      <c r="G103" s="124"/>
      <c r="H103" s="265"/>
      <c r="I103" s="178"/>
      <c r="J103" s="124"/>
    </row>
    <row r="104" spans="1:10" s="252" customFormat="1" ht="21">
      <c r="A104" s="123"/>
      <c r="B104" s="123"/>
      <c r="C104" s="124"/>
      <c r="D104" s="123"/>
      <c r="E104" s="258"/>
      <c r="F104" s="123"/>
      <c r="G104" s="123"/>
      <c r="H104" s="123"/>
      <c r="I104" s="123"/>
      <c r="J104" s="123"/>
    </row>
    <row r="105" spans="1:10" s="252" customFormat="1" ht="21">
      <c r="A105" s="123"/>
      <c r="B105" s="124"/>
      <c r="C105" s="125"/>
      <c r="D105" s="123"/>
      <c r="E105" s="258"/>
      <c r="F105" s="123"/>
      <c r="G105" s="123"/>
      <c r="H105" s="265"/>
      <c r="I105" s="123"/>
      <c r="J105" s="124"/>
    </row>
    <row r="106" spans="1:10" s="252" customFormat="1" ht="21">
      <c r="A106" s="123"/>
      <c r="B106" s="123"/>
      <c r="C106" s="133"/>
      <c r="D106" s="123"/>
      <c r="E106" s="258"/>
      <c r="F106" s="123"/>
      <c r="G106" s="123"/>
      <c r="H106" s="123"/>
      <c r="I106" s="123"/>
      <c r="J106" s="123"/>
    </row>
    <row r="107" spans="1:10" s="252" customFormat="1" ht="21">
      <c r="A107" s="123"/>
      <c r="B107" s="123"/>
      <c r="C107" s="124"/>
      <c r="D107" s="123"/>
      <c r="E107" s="258"/>
      <c r="F107" s="124"/>
      <c r="G107" s="124"/>
      <c r="H107" s="265"/>
      <c r="I107" s="124"/>
      <c r="J107" s="124"/>
    </row>
    <row r="108" spans="1:10" s="252" customFormat="1" ht="21">
      <c r="A108" s="123"/>
      <c r="B108" s="123"/>
      <c r="C108" s="133"/>
      <c r="D108" s="123"/>
      <c r="E108" s="258"/>
      <c r="F108" s="123"/>
      <c r="G108" s="123"/>
      <c r="H108" s="123"/>
      <c r="I108" s="123"/>
      <c r="J108" s="123"/>
    </row>
    <row r="109" spans="1:10" s="252" customFormat="1" ht="21">
      <c r="A109" s="123"/>
      <c r="B109" s="123"/>
      <c r="C109" s="124"/>
      <c r="D109" s="123"/>
      <c r="E109" s="258"/>
      <c r="F109" s="123"/>
      <c r="G109" s="123"/>
      <c r="H109" s="123"/>
      <c r="I109" s="123"/>
      <c r="J109" s="124"/>
    </row>
    <row r="110" spans="1:10" s="252" customFormat="1" ht="21">
      <c r="A110" s="123"/>
      <c r="B110" s="123"/>
      <c r="C110" s="133"/>
      <c r="D110" s="123"/>
      <c r="E110" s="258"/>
      <c r="F110" s="123"/>
      <c r="G110" s="123"/>
      <c r="H110" s="265"/>
      <c r="I110" s="123"/>
      <c r="J110" s="124"/>
    </row>
    <row r="111" spans="1:10" s="252" customFormat="1" ht="21">
      <c r="A111" s="120"/>
      <c r="B111" s="134"/>
      <c r="C111" s="121"/>
      <c r="D111" s="121"/>
      <c r="E111" s="277"/>
      <c r="F111" s="121"/>
      <c r="G111" s="121"/>
      <c r="H111" s="121"/>
      <c r="I111" s="121"/>
      <c r="J111" s="121"/>
    </row>
    <row r="112" spans="1:10" s="252" customFormat="1" ht="21">
      <c r="A112" s="128"/>
      <c r="B112" s="129"/>
      <c r="C112" s="129"/>
      <c r="D112" s="129"/>
      <c r="E112" s="274"/>
      <c r="F112" s="129"/>
      <c r="G112" s="129"/>
      <c r="H112" s="129"/>
      <c r="I112" s="129"/>
      <c r="J112" s="129"/>
    </row>
    <row r="113" spans="1:10" s="252" customFormat="1" ht="21">
      <c r="A113" s="128"/>
      <c r="B113" s="129"/>
      <c r="C113" s="129"/>
      <c r="D113" s="129"/>
      <c r="E113" s="274"/>
      <c r="F113" s="129"/>
      <c r="G113" s="129"/>
      <c r="H113" s="129"/>
      <c r="I113" s="129"/>
      <c r="J113" s="129"/>
    </row>
    <row r="114" spans="1:10" s="252" customFormat="1" ht="21">
      <c r="A114" s="312"/>
      <c r="B114" s="312"/>
      <c r="C114" s="312"/>
      <c r="D114" s="129" t="s">
        <v>52</v>
      </c>
      <c r="E114" s="275"/>
      <c r="F114" s="129"/>
      <c r="H114" s="129"/>
      <c r="J114" s="129"/>
    </row>
    <row r="115" spans="1:10" s="252" customFormat="1" ht="21">
      <c r="A115" s="312"/>
      <c r="B115" s="312"/>
      <c r="C115" s="312"/>
      <c r="D115" s="129" t="s">
        <v>16</v>
      </c>
      <c r="E115" s="275"/>
      <c r="F115" s="129"/>
      <c r="G115" s="129"/>
      <c r="H115" s="129"/>
      <c r="I115" s="129"/>
      <c r="J115" s="129"/>
    </row>
    <row r="116" spans="1:10" s="252" customFormat="1" ht="21">
      <c r="A116" s="132"/>
      <c r="B116" s="132"/>
      <c r="C116" s="132"/>
      <c r="D116" s="129"/>
      <c r="E116" s="275"/>
      <c r="F116" s="129"/>
      <c r="G116" s="129"/>
      <c r="H116" s="129"/>
      <c r="I116" s="129"/>
      <c r="J116" s="129"/>
    </row>
    <row r="117" spans="1:10" s="252" customFormat="1" ht="21">
      <c r="A117" s="132"/>
      <c r="B117" s="132"/>
      <c r="C117" s="132"/>
      <c r="D117" s="129"/>
      <c r="E117" s="275"/>
      <c r="F117" s="129"/>
      <c r="G117" s="129"/>
      <c r="H117" s="129"/>
      <c r="I117" s="129"/>
      <c r="J117" s="129"/>
    </row>
    <row r="118" spans="1:10" s="252" customFormat="1" ht="21">
      <c r="A118" s="128"/>
      <c r="B118" s="129"/>
      <c r="C118" s="129"/>
      <c r="D118" s="279"/>
      <c r="E118" s="274"/>
      <c r="F118" s="129"/>
      <c r="G118" s="129"/>
      <c r="I118" s="129"/>
      <c r="J118" s="280" t="s">
        <v>19</v>
      </c>
    </row>
    <row r="119" spans="1:10" s="252" customFormat="1" ht="23.25">
      <c r="A119" s="313" t="s">
        <v>270</v>
      </c>
      <c r="B119" s="313"/>
      <c r="C119" s="313"/>
      <c r="D119" s="313"/>
      <c r="E119" s="313"/>
      <c r="F119" s="313"/>
      <c r="G119" s="313"/>
      <c r="H119" s="313"/>
      <c r="I119" s="313"/>
      <c r="J119" s="313"/>
    </row>
    <row r="120" spans="1:10" s="252" customFormat="1" ht="23.25">
      <c r="A120" s="313" t="s">
        <v>51</v>
      </c>
      <c r="B120" s="313"/>
      <c r="C120" s="313"/>
      <c r="D120" s="313"/>
      <c r="E120" s="313"/>
      <c r="F120" s="313"/>
      <c r="G120" s="313"/>
      <c r="H120" s="313"/>
      <c r="I120" s="313"/>
      <c r="J120" s="313"/>
    </row>
    <row r="121" spans="1:10" s="252" customFormat="1" ht="21">
      <c r="A121" s="119" t="s">
        <v>3</v>
      </c>
      <c r="B121" s="119" t="s">
        <v>4</v>
      </c>
      <c r="C121" s="119" t="s">
        <v>7</v>
      </c>
      <c r="D121" s="314" t="s">
        <v>1</v>
      </c>
      <c r="E121" s="315"/>
      <c r="F121" s="314" t="s">
        <v>10</v>
      </c>
      <c r="G121" s="315"/>
      <c r="H121" s="119" t="s">
        <v>12</v>
      </c>
      <c r="I121" s="119" t="s">
        <v>13</v>
      </c>
      <c r="J121" s="119" t="s">
        <v>0</v>
      </c>
    </row>
    <row r="122" spans="1:10" s="252" customFormat="1" ht="21">
      <c r="A122" s="120"/>
      <c r="B122" s="120" t="s">
        <v>5</v>
      </c>
      <c r="C122" s="121"/>
      <c r="D122" s="253" t="s">
        <v>39</v>
      </c>
      <c r="E122" s="254" t="s">
        <v>6</v>
      </c>
      <c r="F122" s="253" t="s">
        <v>11</v>
      </c>
      <c r="G122" s="253" t="s">
        <v>6</v>
      </c>
      <c r="H122" s="120"/>
      <c r="I122" s="120" t="s">
        <v>43</v>
      </c>
      <c r="J122" s="120"/>
    </row>
    <row r="123" spans="1:10" s="252" customFormat="1" ht="21">
      <c r="A123" s="119">
        <v>1</v>
      </c>
      <c r="B123" s="119" t="s">
        <v>271</v>
      </c>
      <c r="C123" s="124" t="s">
        <v>14</v>
      </c>
      <c r="D123" s="123" t="s">
        <v>35</v>
      </c>
      <c r="E123" s="258">
        <v>45000</v>
      </c>
      <c r="F123" s="123" t="s">
        <v>2</v>
      </c>
      <c r="G123" s="123" t="s">
        <v>2</v>
      </c>
      <c r="H123" s="123" t="s">
        <v>18</v>
      </c>
      <c r="I123" s="123">
        <v>3</v>
      </c>
      <c r="J123" s="281"/>
    </row>
    <row r="124" spans="1:10" s="252" customFormat="1" ht="15.75" customHeight="1">
      <c r="A124" s="123"/>
      <c r="B124" s="124"/>
      <c r="C124" s="124"/>
      <c r="D124" s="123"/>
      <c r="E124" s="258"/>
      <c r="F124" s="124"/>
      <c r="G124" s="124"/>
      <c r="H124" s="124"/>
      <c r="I124" s="123"/>
      <c r="J124" s="265"/>
    </row>
    <row r="125" spans="1:10" s="252" customFormat="1" ht="21">
      <c r="A125" s="123">
        <v>2</v>
      </c>
      <c r="B125" s="123" t="s">
        <v>271</v>
      </c>
      <c r="C125" s="124" t="s">
        <v>25</v>
      </c>
      <c r="D125" s="123" t="s">
        <v>35</v>
      </c>
      <c r="E125" s="258">
        <v>100000</v>
      </c>
      <c r="F125" s="123" t="s">
        <v>2</v>
      </c>
      <c r="G125" s="123" t="s">
        <v>2</v>
      </c>
      <c r="H125" s="123" t="s">
        <v>18</v>
      </c>
      <c r="I125" s="123">
        <v>3</v>
      </c>
      <c r="J125" s="123"/>
    </row>
    <row r="126" spans="1:10" s="252" customFormat="1" ht="15.75" customHeight="1">
      <c r="A126" s="123"/>
      <c r="B126" s="123"/>
      <c r="C126" s="124"/>
      <c r="D126" s="123"/>
      <c r="E126" s="258"/>
      <c r="F126" s="123"/>
      <c r="G126" s="123"/>
      <c r="H126" s="123"/>
      <c r="I126" s="123"/>
      <c r="J126" s="123"/>
    </row>
    <row r="127" spans="1:10" s="252" customFormat="1" ht="21">
      <c r="A127" s="123">
        <v>3</v>
      </c>
      <c r="B127" s="123" t="s">
        <v>271</v>
      </c>
      <c r="C127" s="124" t="s">
        <v>15</v>
      </c>
      <c r="D127" s="123" t="s">
        <v>35</v>
      </c>
      <c r="E127" s="258">
        <v>20000</v>
      </c>
      <c r="F127" s="123" t="s">
        <v>2</v>
      </c>
      <c r="G127" s="123" t="s">
        <v>2</v>
      </c>
      <c r="H127" s="123" t="s">
        <v>18</v>
      </c>
      <c r="I127" s="123">
        <v>3</v>
      </c>
      <c r="J127" s="123"/>
    </row>
    <row r="128" spans="1:10" s="252" customFormat="1" ht="15" customHeight="1">
      <c r="A128" s="123"/>
      <c r="B128" s="124"/>
      <c r="C128" s="124"/>
      <c r="D128" s="123"/>
      <c r="E128" s="258"/>
      <c r="F128" s="124"/>
      <c r="G128" s="124"/>
      <c r="H128" s="124"/>
      <c r="I128" s="123"/>
      <c r="J128" s="124"/>
    </row>
    <row r="129" spans="1:10" s="252" customFormat="1" ht="21">
      <c r="A129" s="123">
        <v>4</v>
      </c>
      <c r="B129" s="123" t="s">
        <v>276</v>
      </c>
      <c r="C129" s="124" t="s">
        <v>46</v>
      </c>
      <c r="D129" s="123" t="s">
        <v>35</v>
      </c>
      <c r="E129" s="258">
        <v>30000</v>
      </c>
      <c r="F129" s="123" t="s">
        <v>2</v>
      </c>
      <c r="G129" s="123" t="s">
        <v>2</v>
      </c>
      <c r="H129" s="123" t="s">
        <v>18</v>
      </c>
      <c r="I129" s="123">
        <v>3</v>
      </c>
      <c r="J129" s="123"/>
    </row>
    <row r="130" spans="1:10" s="252" customFormat="1" ht="16.5" customHeight="1">
      <c r="A130" s="123"/>
      <c r="B130" s="123"/>
      <c r="C130" s="125"/>
      <c r="D130" s="123"/>
      <c r="E130" s="258"/>
      <c r="F130" s="123"/>
      <c r="G130" s="123"/>
      <c r="H130" s="123"/>
      <c r="I130" s="123"/>
      <c r="J130" s="124"/>
    </row>
    <row r="131" spans="1:10" s="252" customFormat="1" ht="21">
      <c r="A131" s="123">
        <v>5</v>
      </c>
      <c r="B131" s="123" t="s">
        <v>271</v>
      </c>
      <c r="C131" s="124" t="s">
        <v>23</v>
      </c>
      <c r="D131" s="123" t="s">
        <v>35</v>
      </c>
      <c r="E131" s="258">
        <v>40000</v>
      </c>
      <c r="F131" s="266" t="s">
        <v>2</v>
      </c>
      <c r="G131" s="266" t="s">
        <v>2</v>
      </c>
      <c r="H131" s="123" t="s">
        <v>18</v>
      </c>
      <c r="I131" s="123">
        <v>3</v>
      </c>
      <c r="J131" s="123"/>
    </row>
    <row r="132" spans="1:10" s="252" customFormat="1" ht="15.75" customHeight="1">
      <c r="A132" s="123"/>
      <c r="B132" s="124"/>
      <c r="C132" s="124"/>
      <c r="D132" s="123"/>
      <c r="E132" s="258"/>
      <c r="F132" s="123"/>
      <c r="G132" s="123"/>
      <c r="H132" s="123"/>
      <c r="I132" s="123"/>
      <c r="J132" s="124"/>
    </row>
    <row r="133" spans="1:10" s="252" customFormat="1" ht="21">
      <c r="A133" s="123">
        <v>6</v>
      </c>
      <c r="B133" s="123" t="s">
        <v>271</v>
      </c>
      <c r="C133" s="133" t="s">
        <v>256</v>
      </c>
      <c r="D133" s="123" t="s">
        <v>35</v>
      </c>
      <c r="E133" s="258">
        <v>15000</v>
      </c>
      <c r="F133" s="266" t="s">
        <v>2</v>
      </c>
      <c r="G133" s="266" t="s">
        <v>2</v>
      </c>
      <c r="H133" s="123" t="s">
        <v>18</v>
      </c>
      <c r="I133" s="123">
        <v>5</v>
      </c>
      <c r="J133" s="123"/>
    </row>
    <row r="134" spans="1:10" s="252" customFormat="1" ht="15" customHeight="1">
      <c r="A134" s="123"/>
      <c r="B134" s="123"/>
      <c r="C134" s="133"/>
      <c r="D134" s="123"/>
      <c r="E134" s="258"/>
      <c r="F134" s="123"/>
      <c r="G134" s="123"/>
      <c r="H134" s="123"/>
      <c r="I134" s="123"/>
      <c r="J134" s="123"/>
    </row>
    <row r="135" spans="1:10" s="252" customFormat="1" ht="21">
      <c r="A135" s="123">
        <v>7</v>
      </c>
      <c r="B135" s="123" t="s">
        <v>283</v>
      </c>
      <c r="C135" s="133" t="s">
        <v>291</v>
      </c>
      <c r="D135" s="123" t="s">
        <v>35</v>
      </c>
      <c r="E135" s="258">
        <v>6000</v>
      </c>
      <c r="F135" s="266" t="s">
        <v>2</v>
      </c>
      <c r="G135" s="266" t="s">
        <v>2</v>
      </c>
      <c r="H135" s="123" t="s">
        <v>18</v>
      </c>
      <c r="I135" s="123">
        <v>3</v>
      </c>
      <c r="J135" s="123"/>
    </row>
    <row r="136" spans="1:10" s="252" customFormat="1" ht="18.75" customHeight="1">
      <c r="A136" s="123"/>
      <c r="B136" s="123"/>
      <c r="C136" s="125"/>
      <c r="D136" s="123"/>
      <c r="E136" s="258"/>
      <c r="F136" s="124"/>
      <c r="G136" s="124"/>
      <c r="H136" s="265"/>
      <c r="I136" s="124"/>
      <c r="J136" s="124"/>
    </row>
    <row r="137" spans="1:10" s="252" customFormat="1" ht="21">
      <c r="A137" s="123">
        <v>8</v>
      </c>
      <c r="B137" s="123" t="s">
        <v>292</v>
      </c>
      <c r="C137" s="133" t="s">
        <v>341</v>
      </c>
      <c r="D137" s="123" t="s">
        <v>35</v>
      </c>
      <c r="E137" s="258">
        <v>10000</v>
      </c>
      <c r="F137" s="266" t="s">
        <v>2</v>
      </c>
      <c r="G137" s="266" t="s">
        <v>2</v>
      </c>
      <c r="H137" s="123" t="s">
        <v>18</v>
      </c>
      <c r="I137" s="123">
        <v>3</v>
      </c>
      <c r="J137" s="123"/>
    </row>
    <row r="138" spans="1:10" s="252" customFormat="1" ht="15" customHeight="1">
      <c r="A138" s="123"/>
      <c r="B138" s="123"/>
      <c r="C138" s="133"/>
      <c r="D138" s="123"/>
      <c r="E138" s="258"/>
      <c r="F138" s="123"/>
      <c r="G138" s="123"/>
      <c r="H138" s="123"/>
      <c r="I138" s="123"/>
      <c r="J138" s="124"/>
    </row>
    <row r="139" spans="1:10" s="252" customFormat="1" ht="21" customHeight="1">
      <c r="A139" s="123"/>
      <c r="B139" s="123"/>
      <c r="C139" s="133"/>
      <c r="D139" s="123"/>
      <c r="E139" s="258"/>
      <c r="F139" s="123"/>
      <c r="G139" s="123"/>
      <c r="H139" s="123"/>
      <c r="I139" s="261"/>
      <c r="J139" s="123"/>
    </row>
    <row r="140" spans="1:10" s="252" customFormat="1" ht="21">
      <c r="A140" s="123">
        <v>9</v>
      </c>
      <c r="B140" s="123" t="s">
        <v>271</v>
      </c>
      <c r="C140" s="124" t="s">
        <v>293</v>
      </c>
      <c r="D140" s="123" t="s">
        <v>35</v>
      </c>
      <c r="E140" s="258">
        <v>500000</v>
      </c>
      <c r="F140" s="266" t="s">
        <v>2</v>
      </c>
      <c r="G140" s="266" t="s">
        <v>2</v>
      </c>
      <c r="H140" s="123" t="s">
        <v>18</v>
      </c>
      <c r="I140" s="123">
        <v>7</v>
      </c>
      <c r="J140" s="123"/>
    </row>
    <row r="141" spans="1:10" s="252" customFormat="1" ht="19.5" customHeight="1">
      <c r="A141" s="123"/>
      <c r="B141" s="123"/>
      <c r="C141" s="124"/>
      <c r="D141" s="123"/>
      <c r="E141" s="258"/>
      <c r="F141" s="123"/>
      <c r="G141" s="123"/>
      <c r="H141" s="123"/>
      <c r="I141" s="261"/>
      <c r="J141" s="123"/>
    </row>
    <row r="142" spans="1:10" s="252" customFormat="1" ht="21">
      <c r="A142" s="123">
        <v>10</v>
      </c>
      <c r="B142" s="123" t="s">
        <v>327</v>
      </c>
      <c r="C142" s="124" t="s">
        <v>295</v>
      </c>
      <c r="D142" s="123" t="s">
        <v>35</v>
      </c>
      <c r="E142" s="260">
        <v>2497000</v>
      </c>
      <c r="F142" s="266" t="s">
        <v>2</v>
      </c>
      <c r="G142" s="266" t="s">
        <v>2</v>
      </c>
      <c r="H142" s="123" t="s">
        <v>343</v>
      </c>
      <c r="I142" s="123">
        <v>60</v>
      </c>
      <c r="J142" s="123" t="s">
        <v>289</v>
      </c>
    </row>
    <row r="143" spans="1:10" s="252" customFormat="1" ht="21">
      <c r="A143" s="123"/>
      <c r="B143" s="123"/>
      <c r="C143" s="124" t="s">
        <v>342</v>
      </c>
      <c r="D143" s="124"/>
      <c r="E143" s="124"/>
      <c r="F143" s="124"/>
      <c r="G143" s="124"/>
      <c r="H143" s="124"/>
      <c r="J143" s="123" t="s">
        <v>294</v>
      </c>
    </row>
    <row r="144" spans="1:10" s="252" customFormat="1" ht="21">
      <c r="A144" s="123"/>
      <c r="B144" s="178"/>
      <c r="C144" s="124" t="s">
        <v>79</v>
      </c>
      <c r="D144" s="124"/>
      <c r="E144" s="258"/>
      <c r="F144" s="124"/>
      <c r="G144" s="177"/>
      <c r="H144" s="124"/>
      <c r="I144" s="177"/>
      <c r="J144" s="124"/>
    </row>
    <row r="145" spans="1:10" s="252" customFormat="1" ht="21">
      <c r="A145" s="120"/>
      <c r="B145" s="134"/>
      <c r="C145" s="121"/>
      <c r="D145" s="121"/>
      <c r="E145" s="277"/>
      <c r="F145" s="121"/>
      <c r="G145" s="121"/>
      <c r="H145" s="121"/>
      <c r="I145" s="121"/>
      <c r="J145" s="121"/>
    </row>
    <row r="146" spans="1:10" s="252" customFormat="1" ht="21">
      <c r="A146" s="130"/>
      <c r="B146" s="282"/>
      <c r="C146" s="131"/>
      <c r="D146" s="131"/>
      <c r="E146" s="283"/>
      <c r="F146" s="131"/>
      <c r="G146" s="131"/>
      <c r="H146" s="131"/>
      <c r="I146" s="131"/>
      <c r="J146" s="131"/>
    </row>
    <row r="147" spans="1:10" s="252" customFormat="1" ht="21">
      <c r="A147" s="128"/>
      <c r="B147" s="135"/>
      <c r="C147" s="129"/>
      <c r="D147" s="129"/>
      <c r="E147" s="274"/>
      <c r="F147" s="129"/>
      <c r="G147" s="129"/>
      <c r="H147" s="129"/>
      <c r="I147" s="129"/>
      <c r="J147" s="280" t="s">
        <v>19</v>
      </c>
    </row>
    <row r="148" spans="1:10" s="252" customFormat="1" ht="23.25">
      <c r="A148" s="313" t="s">
        <v>270</v>
      </c>
      <c r="B148" s="313"/>
      <c r="C148" s="313"/>
      <c r="D148" s="313"/>
      <c r="E148" s="313"/>
      <c r="F148" s="313"/>
      <c r="G148" s="313"/>
      <c r="H148" s="313"/>
      <c r="I148" s="313"/>
      <c r="J148" s="313"/>
    </row>
    <row r="149" spans="1:10" s="252" customFormat="1" ht="23.25">
      <c r="A149" s="313" t="s">
        <v>51</v>
      </c>
      <c r="B149" s="313"/>
      <c r="C149" s="313"/>
      <c r="D149" s="313"/>
      <c r="E149" s="313"/>
      <c r="F149" s="313"/>
      <c r="G149" s="313"/>
      <c r="H149" s="313"/>
      <c r="I149" s="313"/>
      <c r="J149" s="313"/>
    </row>
    <row r="150" spans="1:10" s="252" customFormat="1" ht="21">
      <c r="A150" s="119" t="s">
        <v>3</v>
      </c>
      <c r="B150" s="119" t="s">
        <v>4</v>
      </c>
      <c r="C150" s="119" t="s">
        <v>7</v>
      </c>
      <c r="D150" s="314" t="s">
        <v>1</v>
      </c>
      <c r="E150" s="315"/>
      <c r="F150" s="314" t="s">
        <v>10</v>
      </c>
      <c r="G150" s="315"/>
      <c r="H150" s="119" t="s">
        <v>12</v>
      </c>
      <c r="I150" s="119" t="s">
        <v>13</v>
      </c>
      <c r="J150" s="119" t="s">
        <v>0</v>
      </c>
    </row>
    <row r="151" spans="1:10" s="252" customFormat="1" ht="21">
      <c r="A151" s="120"/>
      <c r="B151" s="120" t="s">
        <v>5</v>
      </c>
      <c r="C151" s="121"/>
      <c r="D151" s="253" t="s">
        <v>39</v>
      </c>
      <c r="E151" s="254" t="s">
        <v>6</v>
      </c>
      <c r="F151" s="253" t="s">
        <v>11</v>
      </c>
      <c r="G151" s="253" t="s">
        <v>6</v>
      </c>
      <c r="H151" s="120"/>
      <c r="I151" s="120" t="s">
        <v>43</v>
      </c>
      <c r="J151" s="120"/>
    </row>
    <row r="152" spans="1:10" s="252" customFormat="1" ht="21">
      <c r="A152" s="119">
        <v>11</v>
      </c>
      <c r="B152" s="123" t="s">
        <v>275</v>
      </c>
      <c r="C152" s="124" t="s">
        <v>113</v>
      </c>
      <c r="D152" s="265" t="s">
        <v>110</v>
      </c>
      <c r="E152" s="258">
        <v>36000</v>
      </c>
      <c r="F152" s="123" t="s">
        <v>108</v>
      </c>
      <c r="G152" s="123" t="s">
        <v>108</v>
      </c>
      <c r="H152" s="123" t="s">
        <v>18</v>
      </c>
      <c r="I152" s="123" t="s">
        <v>111</v>
      </c>
      <c r="J152" s="123"/>
    </row>
    <row r="153" spans="1:10" s="252" customFormat="1" ht="21">
      <c r="A153" s="123"/>
      <c r="B153" s="123"/>
      <c r="C153" s="124" t="s">
        <v>296</v>
      </c>
      <c r="D153" s="265"/>
      <c r="E153" s="258"/>
      <c r="F153" s="123"/>
      <c r="G153" s="123"/>
      <c r="H153" s="123"/>
      <c r="I153" s="123"/>
      <c r="J153" s="123"/>
    </row>
    <row r="154" spans="1:10" s="252" customFormat="1" ht="21">
      <c r="A154" s="123"/>
      <c r="B154" s="123"/>
      <c r="C154" s="124"/>
      <c r="D154" s="123"/>
      <c r="E154" s="258"/>
      <c r="F154" s="123"/>
      <c r="G154" s="123"/>
      <c r="H154" s="265"/>
      <c r="I154" s="261"/>
      <c r="J154" s="234"/>
    </row>
    <row r="155" spans="1:10" s="252" customFormat="1" ht="21">
      <c r="A155" s="123">
        <v>12</v>
      </c>
      <c r="B155" s="175" t="s">
        <v>297</v>
      </c>
      <c r="C155" s="124" t="s">
        <v>113</v>
      </c>
      <c r="D155" s="272" t="s">
        <v>110</v>
      </c>
      <c r="E155" s="258">
        <v>36000</v>
      </c>
      <c r="F155" s="123" t="s">
        <v>2</v>
      </c>
      <c r="G155" s="123" t="s">
        <v>2</v>
      </c>
      <c r="H155" s="265" t="s">
        <v>18</v>
      </c>
      <c r="I155" s="261" t="s">
        <v>111</v>
      </c>
      <c r="J155" s="234"/>
    </row>
    <row r="156" spans="1:10" s="252" customFormat="1" ht="21">
      <c r="A156" s="123"/>
      <c r="B156" s="175"/>
      <c r="C156" s="124" t="s">
        <v>112</v>
      </c>
      <c r="D156" s="261"/>
      <c r="E156" s="258"/>
      <c r="F156" s="123"/>
      <c r="G156" s="123"/>
      <c r="H156" s="265"/>
      <c r="I156" s="261"/>
      <c r="J156" s="234"/>
    </row>
    <row r="157" spans="1:10" s="252" customFormat="1" ht="21">
      <c r="A157" s="123"/>
      <c r="B157" s="175"/>
      <c r="C157" s="124"/>
      <c r="D157" s="261"/>
      <c r="E157" s="258"/>
      <c r="F157" s="123"/>
      <c r="G157" s="123"/>
      <c r="H157" s="265"/>
      <c r="I157" s="261"/>
      <c r="J157" s="234"/>
    </row>
    <row r="158" spans="1:10" s="252" customFormat="1" ht="21">
      <c r="A158" s="123">
        <v>13</v>
      </c>
      <c r="B158" s="175" t="s">
        <v>275</v>
      </c>
      <c r="C158" s="124" t="s">
        <v>256</v>
      </c>
      <c r="D158" s="272" t="s">
        <v>110</v>
      </c>
      <c r="E158" s="258">
        <v>74000</v>
      </c>
      <c r="F158" s="266" t="s">
        <v>2</v>
      </c>
      <c r="G158" s="266" t="s">
        <v>2</v>
      </c>
      <c r="H158" s="123" t="s">
        <v>18</v>
      </c>
      <c r="I158" s="123">
        <v>5</v>
      </c>
      <c r="J158" s="123"/>
    </row>
    <row r="159" spans="1:10" s="252" customFormat="1" ht="21">
      <c r="A159" s="123"/>
      <c r="B159" s="123"/>
      <c r="C159" s="124"/>
      <c r="D159" s="265"/>
      <c r="E159" s="258"/>
      <c r="F159" s="123"/>
      <c r="G159" s="123"/>
      <c r="H159" s="265"/>
      <c r="I159" s="123"/>
      <c r="J159" s="234"/>
    </row>
    <row r="160" spans="1:10" s="252" customFormat="1" ht="21">
      <c r="A160" s="123">
        <v>14</v>
      </c>
      <c r="B160" s="175" t="s">
        <v>275</v>
      </c>
      <c r="C160" s="124" t="s">
        <v>14</v>
      </c>
      <c r="D160" s="272" t="s">
        <v>110</v>
      </c>
      <c r="E160" s="258">
        <v>5000</v>
      </c>
      <c r="F160" s="266" t="s">
        <v>2</v>
      </c>
      <c r="G160" s="266" t="s">
        <v>2</v>
      </c>
      <c r="H160" s="123" t="s">
        <v>18</v>
      </c>
      <c r="I160" s="123">
        <v>3</v>
      </c>
      <c r="J160" s="123"/>
    </row>
    <row r="161" spans="1:10" s="252" customFormat="1" ht="21">
      <c r="A161" s="123"/>
      <c r="B161" s="123"/>
      <c r="C161" s="124"/>
      <c r="D161" s="265"/>
      <c r="E161" s="258"/>
      <c r="F161" s="123"/>
      <c r="G161" s="123"/>
      <c r="H161" s="123"/>
      <c r="I161" s="261"/>
      <c r="J161" s="123"/>
    </row>
    <row r="162" spans="1:10" s="252" customFormat="1" ht="21">
      <c r="A162" s="123">
        <v>15</v>
      </c>
      <c r="B162" s="123" t="s">
        <v>275</v>
      </c>
      <c r="C162" s="124" t="s">
        <v>23</v>
      </c>
      <c r="D162" s="265" t="s">
        <v>110</v>
      </c>
      <c r="E162" s="258">
        <v>100000</v>
      </c>
      <c r="F162" s="123" t="s">
        <v>108</v>
      </c>
      <c r="G162" s="123" t="s">
        <v>108</v>
      </c>
      <c r="H162" s="123" t="s">
        <v>18</v>
      </c>
      <c r="I162" s="123">
        <v>3</v>
      </c>
      <c r="J162" s="123"/>
    </row>
    <row r="163" spans="1:10" s="252" customFormat="1" ht="21">
      <c r="A163" s="123"/>
      <c r="B163" s="123"/>
      <c r="C163" s="124"/>
      <c r="D163" s="265"/>
      <c r="E163" s="258"/>
      <c r="F163" s="123"/>
      <c r="G163" s="123"/>
      <c r="H163" s="123"/>
      <c r="I163" s="261"/>
      <c r="J163" s="234"/>
    </row>
    <row r="164" spans="1:10" s="252" customFormat="1" ht="21">
      <c r="A164" s="123">
        <v>16</v>
      </c>
      <c r="B164" s="123" t="s">
        <v>275</v>
      </c>
      <c r="C164" s="124" t="s">
        <v>47</v>
      </c>
      <c r="D164" s="265" t="s">
        <v>110</v>
      </c>
      <c r="E164" s="257">
        <v>100000</v>
      </c>
      <c r="F164" s="123" t="s">
        <v>108</v>
      </c>
      <c r="G164" s="123" t="s">
        <v>108</v>
      </c>
      <c r="H164" s="123" t="s">
        <v>18</v>
      </c>
      <c r="I164" s="123">
        <v>3</v>
      </c>
      <c r="J164" s="124"/>
    </row>
    <row r="165" spans="1:10" s="252" customFormat="1" ht="18.75" customHeight="1">
      <c r="A165" s="123"/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s="252" customFormat="1" ht="18.75" customHeight="1">
      <c r="A166" s="123">
        <v>17</v>
      </c>
      <c r="B166" s="123" t="s">
        <v>275</v>
      </c>
      <c r="C166" s="124" t="s">
        <v>46</v>
      </c>
      <c r="D166" s="265" t="s">
        <v>110</v>
      </c>
      <c r="E166" s="257">
        <v>76000</v>
      </c>
      <c r="F166" s="123" t="s">
        <v>108</v>
      </c>
      <c r="G166" s="123" t="s">
        <v>108</v>
      </c>
      <c r="H166" s="123" t="s">
        <v>18</v>
      </c>
      <c r="I166" s="123">
        <v>3</v>
      </c>
      <c r="J166" s="124"/>
    </row>
    <row r="167" spans="1:10" s="252" customFormat="1" ht="18.75" customHeight="1">
      <c r="A167" s="123"/>
      <c r="B167" s="124"/>
      <c r="C167" s="124"/>
      <c r="D167" s="265"/>
      <c r="E167" s="124"/>
      <c r="F167" s="124"/>
      <c r="G167" s="124"/>
      <c r="H167" s="124"/>
      <c r="I167" s="124"/>
      <c r="J167" s="124"/>
    </row>
    <row r="168" spans="1:10" s="252" customFormat="1" ht="18.75" customHeight="1">
      <c r="A168" s="123"/>
      <c r="B168" s="123"/>
      <c r="C168" s="124"/>
      <c r="D168" s="265"/>
      <c r="E168" s="258"/>
      <c r="F168" s="123"/>
      <c r="G168" s="123"/>
      <c r="H168" s="123"/>
      <c r="I168" s="123"/>
      <c r="J168" s="123"/>
    </row>
    <row r="169" spans="1:10" s="252" customFormat="1" ht="21">
      <c r="A169" s="120"/>
      <c r="B169" s="134"/>
      <c r="C169" s="121"/>
      <c r="D169" s="121"/>
      <c r="E169" s="277"/>
      <c r="F169" s="121"/>
      <c r="G169" s="121"/>
      <c r="H169" s="121"/>
      <c r="I169" s="121"/>
      <c r="J169" s="121"/>
    </row>
    <row r="170" spans="1:15" s="252" customFormat="1" ht="21">
      <c r="A170" s="128"/>
      <c r="B170" s="135"/>
      <c r="C170" s="129"/>
      <c r="D170" s="129"/>
      <c r="E170" s="274"/>
      <c r="F170" s="129"/>
      <c r="G170" s="129"/>
      <c r="H170" s="129"/>
      <c r="I170" s="129"/>
      <c r="J170" s="129"/>
      <c r="O170" s="129"/>
    </row>
    <row r="171" spans="1:10" s="252" customFormat="1" ht="21">
      <c r="A171" s="128"/>
      <c r="B171" s="135"/>
      <c r="C171" s="129"/>
      <c r="D171" s="129"/>
      <c r="E171" s="274"/>
      <c r="F171" s="129"/>
      <c r="G171" s="129"/>
      <c r="H171" s="129"/>
      <c r="I171" s="129"/>
      <c r="J171" s="129"/>
    </row>
    <row r="172" spans="1:6" s="252" customFormat="1" ht="21">
      <c r="A172" s="312"/>
      <c r="B172" s="312"/>
      <c r="C172" s="312"/>
      <c r="D172" s="129" t="s">
        <v>70</v>
      </c>
      <c r="F172" s="129"/>
    </row>
    <row r="173" spans="1:7" s="252" customFormat="1" ht="21">
      <c r="A173" s="312"/>
      <c r="B173" s="312"/>
      <c r="C173" s="312"/>
      <c r="D173" s="129" t="s">
        <v>67</v>
      </c>
      <c r="E173" s="129"/>
      <c r="F173" s="129"/>
      <c r="G173" s="129"/>
    </row>
    <row r="174" spans="1:10" s="252" customFormat="1" ht="21">
      <c r="A174" s="128"/>
      <c r="B174" s="129"/>
      <c r="C174" s="129"/>
      <c r="D174" s="279"/>
      <c r="E174" s="274"/>
      <c r="F174" s="129"/>
      <c r="G174" s="129"/>
      <c r="I174" s="129"/>
      <c r="J174" s="280" t="s">
        <v>19</v>
      </c>
    </row>
    <row r="175" spans="1:10" s="252" customFormat="1" ht="23.25">
      <c r="A175" s="313" t="s">
        <v>270</v>
      </c>
      <c r="B175" s="313"/>
      <c r="C175" s="313"/>
      <c r="D175" s="313"/>
      <c r="E175" s="313"/>
      <c r="F175" s="313"/>
      <c r="G175" s="313"/>
      <c r="H175" s="313"/>
      <c r="I175" s="313"/>
      <c r="J175" s="313"/>
    </row>
    <row r="176" spans="1:10" s="252" customFormat="1" ht="23.25">
      <c r="A176" s="313" t="s">
        <v>298</v>
      </c>
      <c r="B176" s="313"/>
      <c r="C176" s="313"/>
      <c r="D176" s="313"/>
      <c r="E176" s="313"/>
      <c r="F176" s="313"/>
      <c r="G176" s="313"/>
      <c r="H176" s="313"/>
      <c r="I176" s="313"/>
      <c r="J176" s="313"/>
    </row>
    <row r="177" spans="1:10" s="252" customFormat="1" ht="21">
      <c r="A177" s="119" t="s">
        <v>3</v>
      </c>
      <c r="B177" s="119" t="s">
        <v>4</v>
      </c>
      <c r="C177" s="119" t="s">
        <v>7</v>
      </c>
      <c r="D177" s="314" t="s">
        <v>1</v>
      </c>
      <c r="E177" s="315"/>
      <c r="F177" s="314" t="s">
        <v>10</v>
      </c>
      <c r="G177" s="315"/>
      <c r="H177" s="119" t="s">
        <v>12</v>
      </c>
      <c r="I177" s="119" t="s">
        <v>13</v>
      </c>
      <c r="J177" s="119" t="s">
        <v>0</v>
      </c>
    </row>
    <row r="178" spans="1:10" s="252" customFormat="1" ht="21">
      <c r="A178" s="120"/>
      <c r="B178" s="120" t="s">
        <v>5</v>
      </c>
      <c r="C178" s="121"/>
      <c r="D178" s="253" t="s">
        <v>39</v>
      </c>
      <c r="E178" s="254" t="s">
        <v>6</v>
      </c>
      <c r="F178" s="253" t="s">
        <v>11</v>
      </c>
      <c r="G178" s="253" t="s">
        <v>6</v>
      </c>
      <c r="H178" s="120"/>
      <c r="I178" s="120" t="s">
        <v>43</v>
      </c>
      <c r="J178" s="120"/>
    </row>
    <row r="179" spans="1:10" s="252" customFormat="1" ht="21.75" customHeight="1">
      <c r="A179" s="123">
        <v>1</v>
      </c>
      <c r="B179" s="123" t="s">
        <v>271</v>
      </c>
      <c r="C179" s="124" t="s">
        <v>14</v>
      </c>
      <c r="D179" s="284" t="s">
        <v>307</v>
      </c>
      <c r="E179" s="258">
        <v>30000</v>
      </c>
      <c r="F179" s="266" t="s">
        <v>2</v>
      </c>
      <c r="G179" s="266" t="s">
        <v>2</v>
      </c>
      <c r="H179" s="123" t="s">
        <v>18</v>
      </c>
      <c r="I179" s="123">
        <v>3</v>
      </c>
      <c r="J179" s="123"/>
    </row>
    <row r="180" spans="1:10" s="252" customFormat="1" ht="21">
      <c r="A180" s="123"/>
      <c r="B180" s="136"/>
      <c r="C180" s="124"/>
      <c r="D180" s="285"/>
      <c r="E180" s="258"/>
      <c r="F180" s="124"/>
      <c r="G180" s="124"/>
      <c r="H180" s="124"/>
      <c r="I180" s="124"/>
      <c r="J180" s="123"/>
    </row>
    <row r="181" spans="1:10" s="252" customFormat="1" ht="17.25" customHeight="1">
      <c r="A181" s="123">
        <v>2</v>
      </c>
      <c r="B181" s="123" t="s">
        <v>271</v>
      </c>
      <c r="C181" s="124" t="s">
        <v>22</v>
      </c>
      <c r="D181" s="284" t="s">
        <v>307</v>
      </c>
      <c r="E181" s="258">
        <v>10000</v>
      </c>
      <c r="F181" s="266" t="s">
        <v>2</v>
      </c>
      <c r="G181" s="266" t="s">
        <v>2</v>
      </c>
      <c r="H181" s="123" t="s">
        <v>18</v>
      </c>
      <c r="I181" s="123">
        <v>3</v>
      </c>
      <c r="J181" s="123"/>
    </row>
    <row r="182" spans="1:10" s="252" customFormat="1" ht="21">
      <c r="A182" s="123"/>
      <c r="B182" s="123"/>
      <c r="C182" s="124"/>
      <c r="D182" s="123"/>
      <c r="E182" s="258"/>
      <c r="F182" s="123"/>
      <c r="G182" s="123"/>
      <c r="H182" s="123"/>
      <c r="I182" s="123"/>
      <c r="J182" s="123"/>
    </row>
    <row r="183" spans="1:10" s="252" customFormat="1" ht="18.75" customHeight="1">
      <c r="A183" s="123">
        <v>3</v>
      </c>
      <c r="B183" s="123" t="s">
        <v>271</v>
      </c>
      <c r="C183" s="124" t="s">
        <v>15</v>
      </c>
      <c r="D183" s="284" t="s">
        <v>307</v>
      </c>
      <c r="E183" s="258">
        <v>20000</v>
      </c>
      <c r="F183" s="266" t="s">
        <v>2</v>
      </c>
      <c r="G183" s="266" t="s">
        <v>2</v>
      </c>
      <c r="H183" s="123" t="s">
        <v>18</v>
      </c>
      <c r="I183" s="123">
        <v>3</v>
      </c>
      <c r="J183" s="123"/>
    </row>
    <row r="184" spans="1:10" s="252" customFormat="1" ht="21">
      <c r="A184" s="123"/>
      <c r="B184" s="123"/>
      <c r="C184" s="124"/>
      <c r="D184" s="284"/>
      <c r="E184" s="258"/>
      <c r="F184" s="123"/>
      <c r="G184" s="123"/>
      <c r="H184" s="123"/>
      <c r="I184" s="123"/>
      <c r="J184" s="123"/>
    </row>
    <row r="185" spans="1:10" s="252" customFormat="1" ht="21">
      <c r="A185" s="123">
        <v>4</v>
      </c>
      <c r="B185" s="123" t="s">
        <v>283</v>
      </c>
      <c r="C185" s="124" t="s">
        <v>299</v>
      </c>
      <c r="D185" s="284" t="s">
        <v>307</v>
      </c>
      <c r="E185" s="258">
        <v>16500</v>
      </c>
      <c r="F185" s="266" t="s">
        <v>2</v>
      </c>
      <c r="G185" s="266" t="s">
        <v>2</v>
      </c>
      <c r="H185" s="123" t="s">
        <v>18</v>
      </c>
      <c r="I185" s="123">
        <v>3</v>
      </c>
      <c r="J185" s="123"/>
    </row>
    <row r="186" spans="1:10" s="252" customFormat="1" ht="18" customHeight="1">
      <c r="A186" s="123"/>
      <c r="B186" s="123"/>
      <c r="C186" s="124"/>
      <c r="D186" s="284"/>
      <c r="E186" s="258"/>
      <c r="F186" s="123"/>
      <c r="G186" s="123"/>
      <c r="H186" s="123"/>
      <c r="I186" s="123"/>
      <c r="J186" s="123"/>
    </row>
    <row r="187" spans="1:10" s="252" customFormat="1" ht="21">
      <c r="A187" s="123">
        <v>5</v>
      </c>
      <c r="B187" s="123" t="s">
        <v>283</v>
      </c>
      <c r="C187" s="124" t="s">
        <v>300</v>
      </c>
      <c r="D187" s="284" t="s">
        <v>307</v>
      </c>
      <c r="E187" s="258">
        <v>11000</v>
      </c>
      <c r="F187" s="266" t="s">
        <v>2</v>
      </c>
      <c r="G187" s="266" t="s">
        <v>2</v>
      </c>
      <c r="H187" s="123" t="s">
        <v>18</v>
      </c>
      <c r="I187" s="123">
        <v>3</v>
      </c>
      <c r="J187" s="123"/>
    </row>
    <row r="188" spans="1:10" s="252" customFormat="1" ht="21">
      <c r="A188" s="123"/>
      <c r="B188" s="126"/>
      <c r="C188" s="124"/>
      <c r="D188" s="123"/>
      <c r="E188" s="258"/>
      <c r="F188" s="123"/>
      <c r="G188" s="123"/>
      <c r="H188" s="123"/>
      <c r="I188" s="123"/>
      <c r="J188" s="123"/>
    </row>
    <row r="189" spans="1:10" s="252" customFormat="1" ht="21">
      <c r="A189" s="123">
        <v>6</v>
      </c>
      <c r="B189" s="123" t="s">
        <v>283</v>
      </c>
      <c r="C189" s="124" t="s">
        <v>301</v>
      </c>
      <c r="D189" s="284" t="s">
        <v>307</v>
      </c>
      <c r="E189" s="258">
        <v>7000</v>
      </c>
      <c r="F189" s="266" t="s">
        <v>2</v>
      </c>
      <c r="G189" s="266" t="s">
        <v>2</v>
      </c>
      <c r="H189" s="123" t="s">
        <v>18</v>
      </c>
      <c r="I189" s="123">
        <v>3</v>
      </c>
      <c r="J189" s="123"/>
    </row>
    <row r="190" spans="1:10" s="252" customFormat="1" ht="21">
      <c r="A190" s="123"/>
      <c r="B190" s="123"/>
      <c r="C190" s="124"/>
      <c r="D190" s="284"/>
      <c r="E190" s="258"/>
      <c r="F190" s="123"/>
      <c r="G190" s="123"/>
      <c r="H190" s="123"/>
      <c r="I190" s="123"/>
      <c r="J190" s="123"/>
    </row>
    <row r="191" spans="1:10" s="252" customFormat="1" ht="21">
      <c r="A191" s="123">
        <v>7</v>
      </c>
      <c r="B191" s="123" t="s">
        <v>283</v>
      </c>
      <c r="C191" s="124" t="s">
        <v>302</v>
      </c>
      <c r="D191" s="284" t="s">
        <v>307</v>
      </c>
      <c r="E191" s="258">
        <v>30000</v>
      </c>
      <c r="F191" s="266" t="s">
        <v>2</v>
      </c>
      <c r="G191" s="266" t="s">
        <v>2</v>
      </c>
      <c r="H191" s="123" t="s">
        <v>18</v>
      </c>
      <c r="I191" s="123">
        <v>5</v>
      </c>
      <c r="J191" s="123"/>
    </row>
    <row r="192" spans="1:10" s="252" customFormat="1" ht="18" customHeight="1">
      <c r="A192" s="123"/>
      <c r="B192" s="123"/>
      <c r="C192" s="124" t="s">
        <v>119</v>
      </c>
      <c r="D192" s="284"/>
      <c r="E192" s="258"/>
      <c r="F192" s="123"/>
      <c r="G192" s="123"/>
      <c r="H192" s="123"/>
      <c r="I192" s="123"/>
      <c r="J192" s="123"/>
    </row>
    <row r="193" spans="1:10" s="252" customFormat="1" ht="18" customHeight="1">
      <c r="A193" s="123"/>
      <c r="B193" s="123"/>
      <c r="C193" s="124"/>
      <c r="D193" s="284"/>
      <c r="E193" s="258"/>
      <c r="F193" s="123"/>
      <c r="G193" s="123"/>
      <c r="H193" s="123"/>
      <c r="I193" s="123"/>
      <c r="J193" s="123"/>
    </row>
    <row r="194" spans="1:10" s="252" customFormat="1" ht="21">
      <c r="A194" s="123">
        <v>8</v>
      </c>
      <c r="B194" s="126">
        <v>21916</v>
      </c>
      <c r="C194" s="124" t="s">
        <v>267</v>
      </c>
      <c r="D194" s="284" t="s">
        <v>307</v>
      </c>
      <c r="E194" s="258">
        <v>60000</v>
      </c>
      <c r="F194" s="266" t="s">
        <v>2</v>
      </c>
      <c r="G194" s="266" t="s">
        <v>2</v>
      </c>
      <c r="H194" s="123" t="s">
        <v>18</v>
      </c>
      <c r="I194" s="123">
        <v>5</v>
      </c>
      <c r="J194" s="123"/>
    </row>
    <row r="195" spans="1:10" s="252" customFormat="1" ht="21">
      <c r="A195" s="123"/>
      <c r="B195" s="123"/>
      <c r="C195" s="124" t="s">
        <v>268</v>
      </c>
      <c r="D195" s="284"/>
      <c r="E195" s="258"/>
      <c r="F195" s="123"/>
      <c r="G195" s="123"/>
      <c r="H195" s="123"/>
      <c r="I195" s="123"/>
      <c r="J195" s="123"/>
    </row>
    <row r="196" spans="1:10" s="252" customFormat="1" ht="21">
      <c r="A196" s="123"/>
      <c r="B196" s="123"/>
      <c r="C196" s="124"/>
      <c r="D196" s="284"/>
      <c r="E196" s="258"/>
      <c r="F196" s="123"/>
      <c r="G196" s="123"/>
      <c r="H196" s="123"/>
      <c r="I196" s="123"/>
      <c r="J196" s="123"/>
    </row>
    <row r="197" spans="1:10" s="252" customFormat="1" ht="21">
      <c r="A197" s="123">
        <v>9</v>
      </c>
      <c r="B197" s="123" t="s">
        <v>271</v>
      </c>
      <c r="C197" s="124" t="s">
        <v>345</v>
      </c>
      <c r="D197" s="284" t="s">
        <v>307</v>
      </c>
      <c r="E197" s="258">
        <v>864400</v>
      </c>
      <c r="F197" s="123" t="s">
        <v>2</v>
      </c>
      <c r="G197" s="123" t="s">
        <v>2</v>
      </c>
      <c r="H197" s="123" t="s">
        <v>303</v>
      </c>
      <c r="I197" s="123" t="s">
        <v>304</v>
      </c>
      <c r="J197" s="123"/>
    </row>
    <row r="198" spans="1:10" s="252" customFormat="1" ht="21">
      <c r="A198" s="123"/>
      <c r="B198" s="123"/>
      <c r="C198" s="124" t="s">
        <v>263</v>
      </c>
      <c r="D198" s="284"/>
      <c r="E198" s="258"/>
      <c r="F198" s="123"/>
      <c r="G198" s="123"/>
      <c r="H198" s="123"/>
      <c r="I198" s="123"/>
      <c r="J198" s="123"/>
    </row>
    <row r="199" spans="1:11" s="252" customFormat="1" ht="21">
      <c r="A199" s="120"/>
      <c r="B199" s="120"/>
      <c r="C199" s="121"/>
      <c r="D199" s="286"/>
      <c r="E199" s="277"/>
      <c r="F199" s="120"/>
      <c r="G199" s="120"/>
      <c r="H199" s="120"/>
      <c r="I199" s="120"/>
      <c r="J199" s="120"/>
      <c r="K199" s="129"/>
    </row>
    <row r="200" spans="1:10" s="252" customFormat="1" ht="21">
      <c r="A200" s="128"/>
      <c r="B200" s="128"/>
      <c r="C200" s="129"/>
      <c r="D200" s="287"/>
      <c r="E200" s="274"/>
      <c r="F200" s="128"/>
      <c r="G200" s="128"/>
      <c r="H200" s="128"/>
      <c r="I200" s="128"/>
      <c r="J200" s="128"/>
    </row>
    <row r="201" spans="1:10" s="252" customFormat="1" ht="21">
      <c r="A201" s="128"/>
      <c r="B201" s="129"/>
      <c r="C201" s="129"/>
      <c r="D201" s="279"/>
      <c r="E201" s="274"/>
      <c r="F201" s="129"/>
      <c r="G201" s="129"/>
      <c r="I201" s="129"/>
      <c r="J201" s="280" t="s">
        <v>19</v>
      </c>
    </row>
    <row r="202" spans="1:10" s="252" customFormat="1" ht="23.25">
      <c r="A202" s="313" t="s">
        <v>270</v>
      </c>
      <c r="B202" s="313"/>
      <c r="C202" s="313"/>
      <c r="D202" s="313"/>
      <c r="E202" s="313"/>
      <c r="F202" s="313"/>
      <c r="G202" s="313"/>
      <c r="H202" s="313"/>
      <c r="I202" s="313"/>
      <c r="J202" s="313"/>
    </row>
    <row r="203" spans="1:10" s="252" customFormat="1" ht="23.25">
      <c r="A203" s="313" t="s">
        <v>298</v>
      </c>
      <c r="B203" s="313"/>
      <c r="C203" s="313"/>
      <c r="D203" s="313"/>
      <c r="E203" s="313"/>
      <c r="F203" s="313"/>
      <c r="G203" s="313"/>
      <c r="H203" s="313"/>
      <c r="I203" s="313"/>
      <c r="J203" s="313"/>
    </row>
    <row r="204" spans="1:10" s="252" customFormat="1" ht="21">
      <c r="A204" s="119" t="s">
        <v>3</v>
      </c>
      <c r="B204" s="119" t="s">
        <v>4</v>
      </c>
      <c r="C204" s="119" t="s">
        <v>7</v>
      </c>
      <c r="D204" s="314" t="s">
        <v>1</v>
      </c>
      <c r="E204" s="315"/>
      <c r="F204" s="314" t="s">
        <v>10</v>
      </c>
      <c r="G204" s="315"/>
      <c r="H204" s="119" t="s">
        <v>12</v>
      </c>
      <c r="I204" s="119" t="s">
        <v>13</v>
      </c>
      <c r="J204" s="119" t="s">
        <v>0</v>
      </c>
    </row>
    <row r="205" spans="1:10" s="252" customFormat="1" ht="21">
      <c r="A205" s="120"/>
      <c r="B205" s="120" t="s">
        <v>5</v>
      </c>
      <c r="C205" s="121"/>
      <c r="D205" s="253" t="s">
        <v>39</v>
      </c>
      <c r="E205" s="254" t="s">
        <v>6</v>
      </c>
      <c r="F205" s="253" t="s">
        <v>11</v>
      </c>
      <c r="G205" s="253" t="s">
        <v>6</v>
      </c>
      <c r="H205" s="120"/>
      <c r="I205" s="120" t="s">
        <v>43</v>
      </c>
      <c r="J205" s="120"/>
    </row>
    <row r="206" spans="1:10" s="252" customFormat="1" ht="21">
      <c r="A206" s="123"/>
      <c r="B206" s="123"/>
      <c r="C206" s="124" t="s">
        <v>344</v>
      </c>
      <c r="D206" s="284" t="s">
        <v>307</v>
      </c>
      <c r="E206" s="258"/>
      <c r="F206" s="123" t="s">
        <v>2</v>
      </c>
      <c r="G206" s="123" t="s">
        <v>2</v>
      </c>
      <c r="H206" s="123" t="s">
        <v>303</v>
      </c>
      <c r="I206" s="123" t="s">
        <v>304</v>
      </c>
      <c r="J206" s="123"/>
    </row>
    <row r="207" spans="1:10" s="252" customFormat="1" ht="21">
      <c r="A207" s="123"/>
      <c r="B207" s="123"/>
      <c r="C207" s="124" t="s">
        <v>119</v>
      </c>
      <c r="D207" s="284"/>
      <c r="E207" s="258"/>
      <c r="F207" s="123"/>
      <c r="G207" s="123"/>
      <c r="H207" s="123"/>
      <c r="I207" s="123"/>
      <c r="J207" s="123"/>
    </row>
    <row r="208" spans="1:10" s="252" customFormat="1" ht="9" customHeight="1">
      <c r="A208" s="123"/>
      <c r="B208" s="123"/>
      <c r="C208" s="137"/>
      <c r="D208" s="284"/>
      <c r="E208" s="258"/>
      <c r="F208" s="266"/>
      <c r="G208" s="266"/>
      <c r="H208" s="123"/>
      <c r="I208" s="123"/>
      <c r="J208" s="123"/>
    </row>
    <row r="209" spans="1:10" s="252" customFormat="1" ht="21">
      <c r="A209" s="123">
        <v>10</v>
      </c>
      <c r="B209" s="123" t="s">
        <v>271</v>
      </c>
      <c r="C209" s="124" t="s">
        <v>93</v>
      </c>
      <c r="D209" s="284" t="s">
        <v>307</v>
      </c>
      <c r="E209" s="258">
        <v>10000</v>
      </c>
      <c r="F209" s="266" t="s">
        <v>2</v>
      </c>
      <c r="G209" s="266" t="s">
        <v>2</v>
      </c>
      <c r="H209" s="123" t="s">
        <v>18</v>
      </c>
      <c r="I209" s="123">
        <v>3</v>
      </c>
      <c r="J209" s="123"/>
    </row>
    <row r="210" spans="1:10" s="252" customFormat="1" ht="8.25" customHeight="1">
      <c r="A210" s="123"/>
      <c r="B210" s="123"/>
      <c r="C210" s="124"/>
      <c r="D210" s="284"/>
      <c r="E210" s="258"/>
      <c r="F210" s="123"/>
      <c r="G210" s="123"/>
      <c r="H210" s="123"/>
      <c r="I210" s="123"/>
      <c r="J210" s="123"/>
    </row>
    <row r="211" spans="1:10" s="252" customFormat="1" ht="21">
      <c r="A211" s="123">
        <v>11</v>
      </c>
      <c r="B211" s="123" t="s">
        <v>271</v>
      </c>
      <c r="C211" s="124" t="s">
        <v>40</v>
      </c>
      <c r="D211" s="284" t="s">
        <v>307</v>
      </c>
      <c r="E211" s="258">
        <v>10000</v>
      </c>
      <c r="F211" s="266" t="s">
        <v>2</v>
      </c>
      <c r="G211" s="266" t="s">
        <v>2</v>
      </c>
      <c r="H211" s="123" t="s">
        <v>18</v>
      </c>
      <c r="I211" s="123">
        <v>3</v>
      </c>
      <c r="J211" s="123"/>
    </row>
    <row r="212" spans="1:10" s="252" customFormat="1" ht="9.75" customHeight="1">
      <c r="A212" s="123"/>
      <c r="B212" s="123"/>
      <c r="C212" s="124"/>
      <c r="D212" s="284"/>
      <c r="E212" s="258"/>
      <c r="F212" s="266"/>
      <c r="G212" s="266"/>
      <c r="H212" s="123"/>
      <c r="I212" s="123"/>
      <c r="J212" s="123"/>
    </row>
    <row r="213" spans="1:10" s="252" customFormat="1" ht="21">
      <c r="A213" s="123">
        <v>12</v>
      </c>
      <c r="B213" s="123" t="s">
        <v>280</v>
      </c>
      <c r="C213" s="124" t="s">
        <v>346</v>
      </c>
      <c r="D213" s="284" t="s">
        <v>307</v>
      </c>
      <c r="E213" s="258">
        <v>50000</v>
      </c>
      <c r="F213" s="266" t="s">
        <v>2</v>
      </c>
      <c r="G213" s="266" t="s">
        <v>2</v>
      </c>
      <c r="H213" s="123" t="s">
        <v>18</v>
      </c>
      <c r="I213" s="123">
        <v>3</v>
      </c>
      <c r="J213" s="123"/>
    </row>
    <row r="214" spans="1:10" s="252" customFormat="1" ht="21">
      <c r="A214" s="123"/>
      <c r="B214" s="123"/>
      <c r="C214" s="124" t="s">
        <v>347</v>
      </c>
      <c r="D214" s="284"/>
      <c r="E214" s="258"/>
      <c r="F214" s="266"/>
      <c r="G214" s="266"/>
      <c r="H214" s="123"/>
      <c r="I214" s="123"/>
      <c r="J214" s="123"/>
    </row>
    <row r="215" spans="1:10" s="252" customFormat="1" ht="10.5" customHeight="1">
      <c r="A215" s="123"/>
      <c r="B215" s="123"/>
      <c r="C215" s="124"/>
      <c r="D215" s="284"/>
      <c r="E215" s="258"/>
      <c r="F215" s="123"/>
      <c r="G215" s="123"/>
      <c r="H215" s="123"/>
      <c r="I215" s="123"/>
      <c r="J215" s="123"/>
    </row>
    <row r="216" spans="1:10" s="252" customFormat="1" ht="21">
      <c r="A216" s="123">
        <v>13</v>
      </c>
      <c r="B216" s="123" t="s">
        <v>271</v>
      </c>
      <c r="C216" s="124" t="s">
        <v>264</v>
      </c>
      <c r="D216" s="284" t="s">
        <v>305</v>
      </c>
      <c r="E216" s="258">
        <v>20000</v>
      </c>
      <c r="F216" s="266" t="s">
        <v>2</v>
      </c>
      <c r="G216" s="266" t="s">
        <v>2</v>
      </c>
      <c r="H216" s="123" t="s">
        <v>18</v>
      </c>
      <c r="I216" s="123">
        <v>3</v>
      </c>
      <c r="J216" s="123"/>
    </row>
    <row r="217" spans="1:10" s="252" customFormat="1" ht="21" customHeight="1">
      <c r="A217" s="123"/>
      <c r="B217" s="123"/>
      <c r="C217" s="124" t="s">
        <v>265</v>
      </c>
      <c r="D217" s="284" t="s">
        <v>306</v>
      </c>
      <c r="E217" s="258"/>
      <c r="F217" s="266"/>
      <c r="G217" s="266"/>
      <c r="H217" s="123"/>
      <c r="I217" s="123"/>
      <c r="J217" s="123"/>
    </row>
    <row r="218" spans="1:10" s="252" customFormat="1" ht="9" customHeight="1">
      <c r="A218" s="123"/>
      <c r="B218" s="123"/>
      <c r="C218" s="124"/>
      <c r="D218" s="284"/>
      <c r="E218" s="258"/>
      <c r="F218" s="266"/>
      <c r="G218" s="266"/>
      <c r="H218" s="123"/>
      <c r="I218" s="123"/>
      <c r="J218" s="123"/>
    </row>
    <row r="219" spans="1:10" s="252" customFormat="1" ht="19.5" customHeight="1">
      <c r="A219" s="123">
        <v>14</v>
      </c>
      <c r="B219" s="123" t="s">
        <v>308</v>
      </c>
      <c r="C219" s="124" t="s">
        <v>309</v>
      </c>
      <c r="D219" s="284" t="s">
        <v>305</v>
      </c>
      <c r="E219" s="258">
        <v>100000</v>
      </c>
      <c r="F219" s="266" t="s">
        <v>2</v>
      </c>
      <c r="G219" s="266" t="s">
        <v>2</v>
      </c>
      <c r="H219" s="123" t="s">
        <v>18</v>
      </c>
      <c r="I219" s="123">
        <v>3</v>
      </c>
      <c r="J219" s="123"/>
    </row>
    <row r="220" spans="1:10" s="252" customFormat="1" ht="21">
      <c r="A220" s="123"/>
      <c r="B220" s="123"/>
      <c r="C220" s="124" t="s">
        <v>310</v>
      </c>
      <c r="D220" s="284" t="s">
        <v>306</v>
      </c>
      <c r="E220" s="258"/>
      <c r="F220" s="266"/>
      <c r="G220" s="266"/>
      <c r="H220" s="123"/>
      <c r="I220" s="123"/>
      <c r="J220" s="123"/>
    </row>
    <row r="221" spans="1:10" s="252" customFormat="1" ht="9.75" customHeight="1">
      <c r="A221" s="123"/>
      <c r="B221" s="123"/>
      <c r="C221" s="124"/>
      <c r="D221" s="284"/>
      <c r="E221" s="258"/>
      <c r="F221" s="266"/>
      <c r="G221" s="266"/>
      <c r="H221" s="123"/>
      <c r="I221" s="123"/>
      <c r="J221" s="123"/>
    </row>
    <row r="222" spans="1:10" s="252" customFormat="1" ht="18.75" customHeight="1">
      <c r="A222" s="123">
        <v>15</v>
      </c>
      <c r="B222" s="123" t="s">
        <v>271</v>
      </c>
      <c r="C222" s="124" t="s">
        <v>311</v>
      </c>
      <c r="D222" s="284" t="s">
        <v>305</v>
      </c>
      <c r="E222" s="258">
        <v>5000</v>
      </c>
      <c r="F222" s="266" t="s">
        <v>2</v>
      </c>
      <c r="G222" s="266" t="s">
        <v>2</v>
      </c>
      <c r="H222" s="123" t="s">
        <v>18</v>
      </c>
      <c r="I222" s="123">
        <v>3</v>
      </c>
      <c r="J222" s="123"/>
    </row>
    <row r="223" spans="1:10" s="252" customFormat="1" ht="21">
      <c r="A223" s="123"/>
      <c r="B223" s="123"/>
      <c r="C223" s="124"/>
      <c r="D223" s="284" t="s">
        <v>306</v>
      </c>
      <c r="E223" s="258"/>
      <c r="F223" s="266"/>
      <c r="G223" s="266"/>
      <c r="H223" s="123"/>
      <c r="I223" s="123"/>
      <c r="J223" s="123"/>
    </row>
    <row r="224" spans="1:10" s="252" customFormat="1" ht="9.75" customHeight="1">
      <c r="A224" s="123"/>
      <c r="B224" s="123"/>
      <c r="C224" s="124"/>
      <c r="D224" s="284"/>
      <c r="E224" s="258"/>
      <c r="F224" s="266"/>
      <c r="G224" s="266"/>
      <c r="H224" s="123"/>
      <c r="I224" s="123"/>
      <c r="J224" s="123"/>
    </row>
    <row r="225" spans="1:10" s="252" customFormat="1" ht="21">
      <c r="A225" s="123">
        <v>16</v>
      </c>
      <c r="B225" s="123" t="s">
        <v>312</v>
      </c>
      <c r="C225" s="124" t="s">
        <v>313</v>
      </c>
      <c r="D225" s="284" t="s">
        <v>305</v>
      </c>
      <c r="E225" s="258">
        <v>60000</v>
      </c>
      <c r="F225" s="266" t="s">
        <v>2</v>
      </c>
      <c r="G225" s="266" t="s">
        <v>2</v>
      </c>
      <c r="H225" s="123" t="s">
        <v>18</v>
      </c>
      <c r="I225" s="123">
        <v>5</v>
      </c>
      <c r="J225" s="123"/>
    </row>
    <row r="226" spans="1:10" s="252" customFormat="1" ht="21.75" customHeight="1">
      <c r="A226" s="123"/>
      <c r="B226" s="128"/>
      <c r="C226" s="124" t="s">
        <v>314</v>
      </c>
      <c r="D226" s="284" t="s">
        <v>306</v>
      </c>
      <c r="E226" s="258"/>
      <c r="F226" s="123"/>
      <c r="G226" s="123"/>
      <c r="H226" s="123"/>
      <c r="I226" s="123"/>
      <c r="J226" s="123"/>
    </row>
    <row r="227" spans="1:10" s="129" customFormat="1" ht="21">
      <c r="A227" s="120"/>
      <c r="B227" s="120"/>
      <c r="C227" s="121"/>
      <c r="D227" s="121"/>
      <c r="E227" s="277"/>
      <c r="F227" s="121"/>
      <c r="G227" s="121"/>
      <c r="H227" s="121"/>
      <c r="I227" s="121"/>
      <c r="J227" s="121"/>
    </row>
    <row r="228" spans="1:10" s="252" customFormat="1" ht="21">
      <c r="A228" s="312"/>
      <c r="B228" s="312"/>
      <c r="C228" s="312"/>
      <c r="D228" s="129"/>
      <c r="E228" s="275"/>
      <c r="F228" s="129"/>
      <c r="G228" s="129"/>
      <c r="H228" s="129"/>
      <c r="I228" s="129"/>
      <c r="J228" s="129"/>
    </row>
    <row r="229" spans="1:7" ht="23.25">
      <c r="A229" s="312"/>
      <c r="B229" s="312"/>
      <c r="C229" s="312"/>
      <c r="D229" s="129" t="s">
        <v>121</v>
      </c>
      <c r="E229" s="252"/>
      <c r="F229" s="129"/>
      <c r="G229" s="252"/>
    </row>
    <row r="230" spans="1:7" ht="23.25">
      <c r="A230" s="312"/>
      <c r="B230" s="312"/>
      <c r="C230" s="312"/>
      <c r="D230" s="129" t="s">
        <v>120</v>
      </c>
      <c r="E230" s="129"/>
      <c r="F230" s="129"/>
      <c r="G230" s="129"/>
    </row>
    <row r="231" spans="1:10" ht="21" customHeight="1">
      <c r="A231" s="312"/>
      <c r="B231" s="312"/>
      <c r="C231" s="312"/>
      <c r="D231" s="129"/>
      <c r="E231" s="275"/>
      <c r="F231" s="129"/>
      <c r="G231" s="129"/>
      <c r="H231" s="129"/>
      <c r="I231" s="129"/>
      <c r="J231" s="280" t="s">
        <v>19</v>
      </c>
    </row>
    <row r="232" spans="1:10" ht="23.25">
      <c r="A232" s="313" t="s">
        <v>270</v>
      </c>
      <c r="B232" s="313"/>
      <c r="C232" s="313"/>
      <c r="D232" s="313"/>
      <c r="E232" s="313"/>
      <c r="F232" s="313"/>
      <c r="G232" s="313"/>
      <c r="H232" s="313"/>
      <c r="I232" s="313"/>
      <c r="J232" s="313"/>
    </row>
    <row r="233" spans="1:10" ht="23.25">
      <c r="A233" s="313" t="s">
        <v>315</v>
      </c>
      <c r="B233" s="313"/>
      <c r="C233" s="313"/>
      <c r="D233" s="313"/>
      <c r="E233" s="313"/>
      <c r="F233" s="313"/>
      <c r="G233" s="313"/>
      <c r="H233" s="313"/>
      <c r="I233" s="313"/>
      <c r="J233" s="313"/>
    </row>
    <row r="234" spans="1:10" ht="23.25">
      <c r="A234" s="119" t="s">
        <v>3</v>
      </c>
      <c r="B234" s="119" t="s">
        <v>4</v>
      </c>
      <c r="C234" s="119" t="s">
        <v>7</v>
      </c>
      <c r="D234" s="314" t="s">
        <v>1</v>
      </c>
      <c r="E234" s="315"/>
      <c r="F234" s="314" t="s">
        <v>10</v>
      </c>
      <c r="G234" s="315"/>
      <c r="H234" s="119" t="s">
        <v>12</v>
      </c>
      <c r="I234" s="119" t="s">
        <v>13</v>
      </c>
      <c r="J234" s="119" t="s">
        <v>0</v>
      </c>
    </row>
    <row r="235" spans="1:10" ht="23.25">
      <c r="A235" s="120"/>
      <c r="B235" s="120" t="s">
        <v>5</v>
      </c>
      <c r="C235" s="121"/>
      <c r="D235" s="253" t="s">
        <v>39</v>
      </c>
      <c r="E235" s="254" t="s">
        <v>6</v>
      </c>
      <c r="F235" s="253" t="s">
        <v>11</v>
      </c>
      <c r="G235" s="253" t="s">
        <v>6</v>
      </c>
      <c r="H235" s="120"/>
      <c r="I235" s="120" t="s">
        <v>43</v>
      </c>
      <c r="J235" s="120"/>
    </row>
    <row r="236" spans="1:10" ht="23.25">
      <c r="A236" s="123">
        <v>1</v>
      </c>
      <c r="B236" s="123" t="s">
        <v>271</v>
      </c>
      <c r="C236" s="124" t="s">
        <v>14</v>
      </c>
      <c r="D236" s="265" t="s">
        <v>103</v>
      </c>
      <c r="E236" s="258">
        <v>5000</v>
      </c>
      <c r="F236" s="266" t="s">
        <v>2</v>
      </c>
      <c r="G236" s="266" t="s">
        <v>2</v>
      </c>
      <c r="H236" s="123" t="s">
        <v>18</v>
      </c>
      <c r="I236" s="123">
        <v>3</v>
      </c>
      <c r="J236" s="123"/>
    </row>
    <row r="237" spans="1:10" ht="17.25" customHeight="1">
      <c r="A237" s="123"/>
      <c r="B237" s="123"/>
      <c r="C237" s="124"/>
      <c r="D237" s="284"/>
      <c r="E237" s="258"/>
      <c r="F237" s="123"/>
      <c r="G237" s="123"/>
      <c r="H237" s="123"/>
      <c r="I237" s="123"/>
      <c r="J237" s="123"/>
    </row>
    <row r="238" spans="1:10" ht="23.25">
      <c r="A238" s="123">
        <v>2</v>
      </c>
      <c r="B238" s="123" t="s">
        <v>271</v>
      </c>
      <c r="C238" s="124" t="s">
        <v>15</v>
      </c>
      <c r="D238" s="265" t="s">
        <v>103</v>
      </c>
      <c r="E238" s="258">
        <v>12000</v>
      </c>
      <c r="F238" s="266" t="s">
        <v>2</v>
      </c>
      <c r="G238" s="266" t="s">
        <v>2</v>
      </c>
      <c r="H238" s="123" t="s">
        <v>18</v>
      </c>
      <c r="I238" s="123">
        <v>3</v>
      </c>
      <c r="J238" s="123"/>
    </row>
    <row r="239" spans="1:10" ht="18.75" customHeight="1">
      <c r="A239" s="123"/>
      <c r="B239" s="123"/>
      <c r="C239" s="124"/>
      <c r="D239" s="284"/>
      <c r="E239" s="258"/>
      <c r="F239" s="123"/>
      <c r="G239" s="123"/>
      <c r="H239" s="123"/>
      <c r="I239" s="123"/>
      <c r="J239" s="123"/>
    </row>
    <row r="240" spans="1:10" ht="23.25">
      <c r="A240" s="123">
        <v>3</v>
      </c>
      <c r="B240" s="123" t="s">
        <v>283</v>
      </c>
      <c r="C240" s="124" t="s">
        <v>290</v>
      </c>
      <c r="D240" s="265" t="s">
        <v>103</v>
      </c>
      <c r="E240" s="258">
        <v>16000</v>
      </c>
      <c r="F240" s="257" t="s">
        <v>2</v>
      </c>
      <c r="G240" s="266" t="s">
        <v>2</v>
      </c>
      <c r="H240" s="123" t="s">
        <v>18</v>
      </c>
      <c r="I240" s="123">
        <v>5</v>
      </c>
      <c r="J240" s="123"/>
    </row>
    <row r="241" spans="1:10" ht="18.75" customHeight="1">
      <c r="A241" s="124"/>
      <c r="B241" s="123"/>
      <c r="C241" s="124"/>
      <c r="D241" s="284"/>
      <c r="E241" s="258"/>
      <c r="F241" s="123"/>
      <c r="G241" s="123"/>
      <c r="H241" s="123"/>
      <c r="I241" s="123"/>
      <c r="J241" s="123"/>
    </row>
    <row r="242" spans="1:10" ht="23.25">
      <c r="A242" s="123">
        <v>4</v>
      </c>
      <c r="B242" s="123" t="s">
        <v>283</v>
      </c>
      <c r="C242" s="124" t="s">
        <v>316</v>
      </c>
      <c r="D242" s="265" t="s">
        <v>103</v>
      </c>
      <c r="E242" s="258">
        <v>12000</v>
      </c>
      <c r="F242" s="257" t="s">
        <v>2</v>
      </c>
      <c r="G242" s="266" t="s">
        <v>2</v>
      </c>
      <c r="H242" s="123" t="s">
        <v>18</v>
      </c>
      <c r="I242" s="123">
        <v>5</v>
      </c>
      <c r="J242" s="123"/>
    </row>
    <row r="243" spans="1:10" ht="18" customHeight="1">
      <c r="A243" s="123"/>
      <c r="B243" s="123"/>
      <c r="C243" s="124"/>
      <c r="D243" s="284"/>
      <c r="E243" s="258"/>
      <c r="F243" s="266"/>
      <c r="G243" s="266"/>
      <c r="H243" s="123"/>
      <c r="I243" s="123"/>
      <c r="J243" s="123"/>
    </row>
    <row r="244" spans="1:10" ht="23.25">
      <c r="A244" s="123">
        <v>5</v>
      </c>
      <c r="B244" s="123" t="s">
        <v>283</v>
      </c>
      <c r="C244" s="124" t="s">
        <v>301</v>
      </c>
      <c r="D244" s="265" t="s">
        <v>103</v>
      </c>
      <c r="E244" s="258">
        <v>7000</v>
      </c>
      <c r="F244" s="257" t="s">
        <v>2</v>
      </c>
      <c r="G244" s="266" t="s">
        <v>2</v>
      </c>
      <c r="H244" s="123" t="s">
        <v>18</v>
      </c>
      <c r="I244" s="123">
        <v>5</v>
      </c>
      <c r="J244" s="123"/>
    </row>
    <row r="245" spans="1:10" ht="18.75" customHeight="1">
      <c r="A245" s="123"/>
      <c r="B245" s="123"/>
      <c r="C245" s="124"/>
      <c r="D245" s="284"/>
      <c r="E245" s="258"/>
      <c r="F245" s="266"/>
      <c r="G245" s="266"/>
      <c r="H245" s="123"/>
      <c r="I245" s="123"/>
      <c r="J245" s="123"/>
    </row>
    <row r="246" spans="1:10" ht="23.25">
      <c r="A246" s="123">
        <v>6</v>
      </c>
      <c r="B246" s="123" t="s">
        <v>348</v>
      </c>
      <c r="C246" s="124" t="s">
        <v>349</v>
      </c>
      <c r="D246" s="265" t="s">
        <v>103</v>
      </c>
      <c r="E246" s="258">
        <v>60000</v>
      </c>
      <c r="F246" s="257" t="s">
        <v>2</v>
      </c>
      <c r="G246" s="266" t="s">
        <v>2</v>
      </c>
      <c r="H246" s="123" t="s">
        <v>18</v>
      </c>
      <c r="I246" s="123">
        <v>5</v>
      </c>
      <c r="J246" s="123"/>
    </row>
    <row r="247" spans="1:10" ht="23.25">
      <c r="A247" s="123"/>
      <c r="B247" s="123"/>
      <c r="C247" s="124" t="s">
        <v>350</v>
      </c>
      <c r="D247" s="284"/>
      <c r="E247" s="258"/>
      <c r="F247" s="266"/>
      <c r="G247" s="266"/>
      <c r="H247" s="123"/>
      <c r="I247" s="123"/>
      <c r="J247" s="123"/>
    </row>
    <row r="248" spans="1:10" ht="18.75" customHeight="1">
      <c r="A248" s="123"/>
      <c r="B248" s="123"/>
      <c r="C248" s="124"/>
      <c r="D248" s="265"/>
      <c r="E248" s="258"/>
      <c r="F248" s="266"/>
      <c r="G248" s="266"/>
      <c r="H248" s="123"/>
      <c r="I248" s="123"/>
      <c r="J248" s="123"/>
    </row>
    <row r="249" spans="1:10" ht="23.25">
      <c r="A249" s="123">
        <v>7</v>
      </c>
      <c r="B249" s="123" t="s">
        <v>351</v>
      </c>
      <c r="C249" s="124" t="s">
        <v>352</v>
      </c>
      <c r="D249" s="265" t="s">
        <v>103</v>
      </c>
      <c r="E249" s="258">
        <v>180000</v>
      </c>
      <c r="F249" s="257" t="s">
        <v>2</v>
      </c>
      <c r="G249" s="266" t="s">
        <v>2</v>
      </c>
      <c r="H249" s="123" t="s">
        <v>18</v>
      </c>
      <c r="I249" s="123" t="s">
        <v>353</v>
      </c>
      <c r="J249" s="123"/>
    </row>
    <row r="250" spans="1:10" ht="21" customHeight="1">
      <c r="A250" s="123"/>
      <c r="B250" s="123"/>
      <c r="C250" s="124"/>
      <c r="D250" s="284"/>
      <c r="E250" s="258"/>
      <c r="F250" s="266"/>
      <c r="G250" s="266"/>
      <c r="H250" s="123"/>
      <c r="I250" s="123"/>
      <c r="J250" s="123"/>
    </row>
    <row r="251" spans="1:10" ht="21" customHeight="1">
      <c r="A251" s="123">
        <v>8</v>
      </c>
      <c r="B251" s="123" t="s">
        <v>354</v>
      </c>
      <c r="C251" s="124" t="s">
        <v>355</v>
      </c>
      <c r="D251" s="265" t="s">
        <v>103</v>
      </c>
      <c r="E251" s="258">
        <v>60000</v>
      </c>
      <c r="F251" s="257" t="s">
        <v>2</v>
      </c>
      <c r="G251" s="266" t="s">
        <v>2</v>
      </c>
      <c r="H251" s="123" t="s">
        <v>18</v>
      </c>
      <c r="I251" s="123"/>
      <c r="J251" s="123"/>
    </row>
    <row r="252" spans="1:10" ht="23.25">
      <c r="A252" s="120"/>
      <c r="B252" s="120"/>
      <c r="C252" s="121" t="s">
        <v>356</v>
      </c>
      <c r="D252" s="286"/>
      <c r="E252" s="277"/>
      <c r="F252" s="288"/>
      <c r="G252" s="288"/>
      <c r="H252" s="120"/>
      <c r="I252" s="120"/>
      <c r="J252" s="120"/>
    </row>
    <row r="253" spans="1:10" ht="23.25">
      <c r="A253" s="128"/>
      <c r="B253" s="128"/>
      <c r="C253" s="129"/>
      <c r="D253" s="287"/>
      <c r="E253" s="274"/>
      <c r="F253" s="289"/>
      <c r="G253" s="289"/>
      <c r="H253" s="128"/>
      <c r="I253" s="128"/>
      <c r="J253" s="128"/>
    </row>
    <row r="254" spans="1:7" ht="23.25">
      <c r="A254" s="312"/>
      <c r="B254" s="312"/>
      <c r="C254" s="312"/>
      <c r="D254" s="129" t="s">
        <v>317</v>
      </c>
      <c r="E254" s="252"/>
      <c r="F254" s="129"/>
      <c r="G254" s="252"/>
    </row>
    <row r="255" spans="1:7" ht="23.25">
      <c r="A255" s="312"/>
      <c r="B255" s="312"/>
      <c r="C255" s="312"/>
      <c r="D255" s="129" t="s">
        <v>257</v>
      </c>
      <c r="E255" s="129"/>
      <c r="F255" s="129"/>
      <c r="G255" s="129"/>
    </row>
    <row r="256" spans="1:10" ht="23.25">
      <c r="A256" s="132"/>
      <c r="B256" s="132"/>
      <c r="C256" s="132"/>
      <c r="D256" s="129"/>
      <c r="E256" s="275"/>
      <c r="F256" s="129"/>
      <c r="G256" s="129"/>
      <c r="H256" s="129"/>
      <c r="I256" s="129"/>
      <c r="J256" s="129"/>
    </row>
  </sheetData>
  <sheetProtection/>
  <mergeCells count="47">
    <mergeCell ref="D94:E94"/>
    <mergeCell ref="D150:E150"/>
    <mergeCell ref="F150:G150"/>
    <mergeCell ref="A88:C88"/>
    <mergeCell ref="A92:J92"/>
    <mergeCell ref="A93:J93"/>
    <mergeCell ref="F121:G121"/>
    <mergeCell ref="D121:E121"/>
    <mergeCell ref="A119:J119"/>
    <mergeCell ref="A114:C114"/>
    <mergeCell ref="A115:C115"/>
    <mergeCell ref="A2:J2"/>
    <mergeCell ref="A3:J3"/>
    <mergeCell ref="D4:E4"/>
    <mergeCell ref="F4:G4"/>
    <mergeCell ref="A65:J65"/>
    <mergeCell ref="A66:J66"/>
    <mergeCell ref="A38:J38"/>
    <mergeCell ref="A39:J39"/>
    <mergeCell ref="D40:E40"/>
    <mergeCell ref="F40:G40"/>
    <mergeCell ref="A175:J175"/>
    <mergeCell ref="A176:J176"/>
    <mergeCell ref="F94:G94"/>
    <mergeCell ref="D67:E67"/>
    <mergeCell ref="F67:G67"/>
    <mergeCell ref="A120:J120"/>
    <mergeCell ref="A172:C172"/>
    <mergeCell ref="A173:C173"/>
    <mergeCell ref="A148:J148"/>
    <mergeCell ref="A149:J149"/>
    <mergeCell ref="A228:C228"/>
    <mergeCell ref="A254:C254"/>
    <mergeCell ref="D177:E177"/>
    <mergeCell ref="F177:G177"/>
    <mergeCell ref="A202:J202"/>
    <mergeCell ref="A203:J203"/>
    <mergeCell ref="D204:E204"/>
    <mergeCell ref="F204:G204"/>
    <mergeCell ref="A255:C255"/>
    <mergeCell ref="A229:C229"/>
    <mergeCell ref="A230:C230"/>
    <mergeCell ref="A231:C231"/>
    <mergeCell ref="A232:J232"/>
    <mergeCell ref="A233:J233"/>
    <mergeCell ref="D234:E234"/>
    <mergeCell ref="F234:G234"/>
  </mergeCells>
  <printOptions/>
  <pageMargins left="0.29" right="0.22" top="0.37" bottom="0.18" header="0.3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8"/>
  <sheetViews>
    <sheetView zoomScalePageLayoutView="0" workbookViewId="0" topLeftCell="A197">
      <selection activeCell="C209" sqref="C209:D209"/>
    </sheetView>
  </sheetViews>
  <sheetFormatPr defaultColWidth="9.140625" defaultRowHeight="12.75"/>
  <cols>
    <col min="1" max="1" width="6.00390625" style="28" bestFit="1" customWidth="1"/>
    <col min="2" max="2" width="13.7109375" style="29" customWidth="1"/>
    <col min="3" max="3" width="32.28125" style="29" customWidth="1"/>
    <col min="4" max="4" width="10.7109375" style="29" customWidth="1"/>
    <col min="5" max="5" width="17.28125" style="28" customWidth="1"/>
    <col min="6" max="6" width="10.421875" style="30" customWidth="1"/>
    <col min="7" max="7" width="8.140625" style="29" customWidth="1"/>
    <col min="8" max="8" width="10.421875" style="29" customWidth="1"/>
    <col min="9" max="9" width="9.57421875" style="29" customWidth="1"/>
    <col min="10" max="10" width="11.57421875" style="28" customWidth="1"/>
    <col min="11" max="11" width="16.140625" style="36" customWidth="1"/>
    <col min="12" max="16384" width="9.140625" style="29" customWidth="1"/>
  </cols>
  <sheetData>
    <row r="1" ht="18" customHeight="1">
      <c r="K1" s="28" t="s">
        <v>20</v>
      </c>
    </row>
    <row r="2" spans="1:11" s="31" customFormat="1" ht="23.25">
      <c r="A2" s="317" t="s">
        <v>318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s="31" customFormat="1" ht="23.25">
      <c r="A3" s="317" t="s">
        <v>53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s="31" customFormat="1" ht="21">
      <c r="A4" s="4" t="s">
        <v>3</v>
      </c>
      <c r="B4" s="4" t="s">
        <v>4</v>
      </c>
      <c r="C4" s="4" t="s">
        <v>7</v>
      </c>
      <c r="D4" s="4" t="s">
        <v>8</v>
      </c>
      <c r="E4" s="318" t="s">
        <v>1</v>
      </c>
      <c r="F4" s="319"/>
      <c r="G4" s="318" t="s">
        <v>10</v>
      </c>
      <c r="H4" s="319"/>
      <c r="I4" s="4" t="s">
        <v>12</v>
      </c>
      <c r="J4" s="4" t="s">
        <v>13</v>
      </c>
      <c r="K4" s="4" t="s">
        <v>0</v>
      </c>
    </row>
    <row r="5" spans="1:11" s="31" customFormat="1" ht="21">
      <c r="A5" s="6"/>
      <c r="B5" s="6" t="s">
        <v>5</v>
      </c>
      <c r="C5" s="1"/>
      <c r="D5" s="6" t="s">
        <v>9</v>
      </c>
      <c r="E5" s="5" t="s">
        <v>39</v>
      </c>
      <c r="F5" s="13" t="s">
        <v>6</v>
      </c>
      <c r="G5" s="5" t="s">
        <v>11</v>
      </c>
      <c r="H5" s="5" t="s">
        <v>6</v>
      </c>
      <c r="I5" s="6"/>
      <c r="J5" s="6" t="s">
        <v>43</v>
      </c>
      <c r="K5" s="34"/>
    </row>
    <row r="6" spans="1:11" s="31" customFormat="1" ht="21.75" customHeight="1">
      <c r="A6" s="119">
        <v>1</v>
      </c>
      <c r="B6" s="119" t="s">
        <v>271</v>
      </c>
      <c r="C6" s="122" t="s">
        <v>14</v>
      </c>
      <c r="D6" s="15" t="s">
        <v>36</v>
      </c>
      <c r="E6" s="119" t="s">
        <v>37</v>
      </c>
      <c r="F6" s="255">
        <v>100000</v>
      </c>
      <c r="G6" s="119" t="s">
        <v>21</v>
      </c>
      <c r="H6" s="119" t="s">
        <v>21</v>
      </c>
      <c r="I6" s="119" t="s">
        <v>18</v>
      </c>
      <c r="J6" s="256" t="s">
        <v>66</v>
      </c>
      <c r="K6" s="4"/>
    </row>
    <row r="7" spans="1:11" s="31" customFormat="1" ht="9" customHeight="1">
      <c r="A7" s="123"/>
      <c r="B7" s="123"/>
      <c r="C7" s="124"/>
      <c r="D7" s="15"/>
      <c r="E7" s="123"/>
      <c r="F7" s="257"/>
      <c r="G7" s="123"/>
      <c r="H7" s="123"/>
      <c r="I7" s="123"/>
      <c r="J7" s="123"/>
      <c r="K7" s="15"/>
    </row>
    <row r="8" spans="1:11" s="31" customFormat="1" ht="21.75" customHeight="1">
      <c r="A8" s="123">
        <v>2</v>
      </c>
      <c r="B8" s="123" t="s">
        <v>283</v>
      </c>
      <c r="C8" s="124" t="s">
        <v>258</v>
      </c>
      <c r="D8" s="15" t="s">
        <v>36</v>
      </c>
      <c r="E8" s="123" t="s">
        <v>37</v>
      </c>
      <c r="F8" s="258">
        <v>200000</v>
      </c>
      <c r="G8" s="123" t="s">
        <v>21</v>
      </c>
      <c r="H8" s="123" t="s">
        <v>21</v>
      </c>
      <c r="I8" s="123" t="s">
        <v>18</v>
      </c>
      <c r="J8" s="259" t="s">
        <v>66</v>
      </c>
      <c r="K8" s="15"/>
    </row>
    <row r="9" spans="1:11" s="31" customFormat="1" ht="21.75" customHeight="1">
      <c r="A9" s="123"/>
      <c r="B9" s="124"/>
      <c r="C9" s="124" t="s">
        <v>259</v>
      </c>
      <c r="D9" s="15"/>
      <c r="E9" s="123"/>
      <c r="F9" s="258"/>
      <c r="G9" s="124"/>
      <c r="H9" s="124"/>
      <c r="I9" s="124"/>
      <c r="J9" s="124"/>
      <c r="K9" s="17"/>
    </row>
    <row r="10" spans="1:11" s="31" customFormat="1" ht="21.75" customHeight="1">
      <c r="A10" s="123">
        <v>3</v>
      </c>
      <c r="B10" s="123" t="s">
        <v>283</v>
      </c>
      <c r="C10" s="124" t="s">
        <v>357</v>
      </c>
      <c r="D10" s="15" t="s">
        <v>36</v>
      </c>
      <c r="E10" s="123" t="s">
        <v>37</v>
      </c>
      <c r="F10" s="258">
        <v>20000</v>
      </c>
      <c r="G10" s="123" t="s">
        <v>21</v>
      </c>
      <c r="H10" s="123" t="s">
        <v>21</v>
      </c>
      <c r="I10" s="123" t="s">
        <v>18</v>
      </c>
      <c r="J10" s="259" t="s">
        <v>66</v>
      </c>
      <c r="K10" s="17"/>
    </row>
    <row r="11" spans="1:11" s="31" customFormat="1" ht="21">
      <c r="A11" s="123"/>
      <c r="B11" s="124"/>
      <c r="C11" s="124" t="s">
        <v>358</v>
      </c>
      <c r="D11" s="15"/>
      <c r="E11" s="123"/>
      <c r="F11" s="258"/>
      <c r="G11" s="124"/>
      <c r="H11" s="124"/>
      <c r="I11" s="124"/>
      <c r="J11" s="124"/>
      <c r="K11" s="17"/>
    </row>
    <row r="12" spans="1:11" s="31" customFormat="1" ht="21.75" customHeight="1">
      <c r="A12" s="123">
        <v>4</v>
      </c>
      <c r="B12" s="123" t="s">
        <v>271</v>
      </c>
      <c r="C12" s="124" t="s">
        <v>22</v>
      </c>
      <c r="D12" s="15" t="s">
        <v>36</v>
      </c>
      <c r="E12" s="123" t="s">
        <v>37</v>
      </c>
      <c r="F12" s="258">
        <v>25000</v>
      </c>
      <c r="G12" s="123" t="s">
        <v>21</v>
      </c>
      <c r="H12" s="123" t="s">
        <v>21</v>
      </c>
      <c r="I12" s="123" t="s">
        <v>18</v>
      </c>
      <c r="J12" s="123">
        <v>5</v>
      </c>
      <c r="K12" s="15"/>
    </row>
    <row r="13" spans="1:11" s="31" customFormat="1" ht="9" customHeight="1">
      <c r="A13" s="123"/>
      <c r="B13" s="124"/>
      <c r="C13" s="124"/>
      <c r="D13" s="15"/>
      <c r="E13" s="123"/>
      <c r="F13" s="258"/>
      <c r="G13" s="124"/>
      <c r="H13" s="124"/>
      <c r="I13" s="124"/>
      <c r="J13" s="124"/>
      <c r="K13" s="17"/>
    </row>
    <row r="14" spans="1:11" s="31" customFormat="1" ht="21.75" customHeight="1">
      <c r="A14" s="123">
        <v>5</v>
      </c>
      <c r="B14" s="123" t="s">
        <v>271</v>
      </c>
      <c r="C14" s="124" t="s">
        <v>23</v>
      </c>
      <c r="D14" s="15" t="s">
        <v>36</v>
      </c>
      <c r="E14" s="123" t="s">
        <v>37</v>
      </c>
      <c r="F14" s="258">
        <v>50000</v>
      </c>
      <c r="G14" s="123" t="s">
        <v>21</v>
      </c>
      <c r="H14" s="123" t="s">
        <v>21</v>
      </c>
      <c r="I14" s="123" t="s">
        <v>18</v>
      </c>
      <c r="J14" s="123">
        <v>3</v>
      </c>
      <c r="K14" s="15"/>
    </row>
    <row r="15" spans="1:11" s="31" customFormat="1" ht="8.25" customHeight="1">
      <c r="A15" s="123"/>
      <c r="B15" s="124"/>
      <c r="C15" s="124"/>
      <c r="D15" s="15"/>
      <c r="E15" s="123"/>
      <c r="F15" s="258"/>
      <c r="G15" s="123"/>
      <c r="H15" s="123"/>
      <c r="I15" s="123"/>
      <c r="J15" s="124"/>
      <c r="K15" s="17"/>
    </row>
    <row r="16" spans="1:11" s="31" customFormat="1" ht="21.75" customHeight="1">
      <c r="A16" s="123">
        <v>6</v>
      </c>
      <c r="B16" s="123" t="s">
        <v>271</v>
      </c>
      <c r="C16" s="124" t="s">
        <v>15</v>
      </c>
      <c r="D16" s="15" t="s">
        <v>36</v>
      </c>
      <c r="E16" s="123" t="s">
        <v>37</v>
      </c>
      <c r="F16" s="258">
        <v>80000</v>
      </c>
      <c r="G16" s="123" t="s">
        <v>21</v>
      </c>
      <c r="H16" s="123" t="s">
        <v>21</v>
      </c>
      <c r="I16" s="123" t="s">
        <v>18</v>
      </c>
      <c r="J16" s="123">
        <v>5</v>
      </c>
      <c r="K16" s="15"/>
    </row>
    <row r="17" spans="1:11" s="31" customFormat="1" ht="6.75" customHeight="1">
      <c r="A17" s="123"/>
      <c r="B17" s="124"/>
      <c r="C17" s="124"/>
      <c r="D17" s="15"/>
      <c r="E17" s="123"/>
      <c r="F17" s="258"/>
      <c r="G17" s="124"/>
      <c r="H17" s="124"/>
      <c r="I17" s="124"/>
      <c r="J17" s="124"/>
      <c r="K17" s="17"/>
    </row>
    <row r="18" spans="1:11" s="31" customFormat="1" ht="21.75" customHeight="1">
      <c r="A18" s="123">
        <v>7</v>
      </c>
      <c r="B18" s="123" t="s">
        <v>271</v>
      </c>
      <c r="C18" s="124" t="s">
        <v>93</v>
      </c>
      <c r="D18" s="176" t="s">
        <v>36</v>
      </c>
      <c r="E18" s="123" t="s">
        <v>37</v>
      </c>
      <c r="F18" s="258">
        <v>30000</v>
      </c>
      <c r="G18" s="123" t="s">
        <v>21</v>
      </c>
      <c r="H18" s="123" t="s">
        <v>21</v>
      </c>
      <c r="I18" s="123" t="s">
        <v>18</v>
      </c>
      <c r="J18" s="123">
        <v>5</v>
      </c>
      <c r="K18" s="15"/>
    </row>
    <row r="19" spans="1:11" s="31" customFormat="1" ht="9" customHeight="1">
      <c r="A19" s="123"/>
      <c r="B19" s="124"/>
      <c r="C19" s="125"/>
      <c r="D19" s="176"/>
      <c r="E19" s="124"/>
      <c r="F19" s="258"/>
      <c r="G19" s="124"/>
      <c r="H19" s="124"/>
      <c r="I19" s="124"/>
      <c r="J19" s="124"/>
      <c r="K19" s="15"/>
    </row>
    <row r="20" spans="1:11" s="31" customFormat="1" ht="21.75" customHeight="1">
      <c r="A20" s="123">
        <v>8</v>
      </c>
      <c r="B20" s="123" t="s">
        <v>271</v>
      </c>
      <c r="C20" s="124" t="s">
        <v>94</v>
      </c>
      <c r="D20" s="15" t="s">
        <v>36</v>
      </c>
      <c r="E20" s="123" t="s">
        <v>37</v>
      </c>
      <c r="F20" s="258">
        <v>20000</v>
      </c>
      <c r="G20" s="123" t="s">
        <v>21</v>
      </c>
      <c r="H20" s="123" t="s">
        <v>21</v>
      </c>
      <c r="I20" s="123" t="s">
        <v>18</v>
      </c>
      <c r="J20" s="123"/>
      <c r="K20" s="17"/>
    </row>
    <row r="21" spans="1:11" s="31" customFormat="1" ht="6" customHeight="1">
      <c r="A21" s="123"/>
      <c r="B21" s="124"/>
      <c r="C21" s="124"/>
      <c r="D21" s="15"/>
      <c r="E21" s="124"/>
      <c r="F21" s="258"/>
      <c r="G21" s="124"/>
      <c r="H21" s="124"/>
      <c r="I21" s="124"/>
      <c r="J21" s="124"/>
      <c r="K21" s="17"/>
    </row>
    <row r="22" spans="1:11" s="31" customFormat="1" ht="21.75" customHeight="1">
      <c r="A22" s="123">
        <v>9</v>
      </c>
      <c r="B22" s="123" t="s">
        <v>271</v>
      </c>
      <c r="C22" s="124" t="s">
        <v>328</v>
      </c>
      <c r="D22" s="15" t="s">
        <v>36</v>
      </c>
      <c r="E22" s="123" t="s">
        <v>37</v>
      </c>
      <c r="F22" s="258">
        <v>60000</v>
      </c>
      <c r="G22" s="123" t="s">
        <v>21</v>
      </c>
      <c r="H22" s="123" t="s">
        <v>21</v>
      </c>
      <c r="I22" s="123" t="s">
        <v>18</v>
      </c>
      <c r="J22" s="123">
        <v>5</v>
      </c>
      <c r="K22" s="15"/>
    </row>
    <row r="23" spans="1:11" s="31" customFormat="1" ht="8.25" customHeight="1">
      <c r="A23" s="123"/>
      <c r="B23" s="124"/>
      <c r="C23" s="124"/>
      <c r="D23" s="15"/>
      <c r="E23" s="124"/>
      <c r="F23" s="258"/>
      <c r="G23" s="124"/>
      <c r="H23" s="124"/>
      <c r="I23" s="124"/>
      <c r="J23" s="124"/>
      <c r="K23" s="15"/>
    </row>
    <row r="24" spans="1:11" s="31" customFormat="1" ht="21.75" customHeight="1">
      <c r="A24" s="123">
        <v>10</v>
      </c>
      <c r="B24" s="123" t="s">
        <v>271</v>
      </c>
      <c r="C24" s="124" t="s">
        <v>260</v>
      </c>
      <c r="D24" s="15" t="s">
        <v>36</v>
      </c>
      <c r="E24" s="123" t="s">
        <v>37</v>
      </c>
      <c r="F24" s="258">
        <v>28000</v>
      </c>
      <c r="G24" s="123" t="s">
        <v>21</v>
      </c>
      <c r="H24" s="123" t="s">
        <v>21</v>
      </c>
      <c r="I24" s="123" t="s">
        <v>18</v>
      </c>
      <c r="J24" s="123">
        <v>5</v>
      </c>
      <c r="K24" s="15"/>
    </row>
    <row r="25" spans="1:11" s="31" customFormat="1" ht="8.25" customHeight="1">
      <c r="A25" s="123"/>
      <c r="B25" s="124"/>
      <c r="C25" s="124"/>
      <c r="D25" s="15"/>
      <c r="E25" s="124"/>
      <c r="F25" s="124"/>
      <c r="G25" s="124"/>
      <c r="H25" s="124"/>
      <c r="I25" s="124"/>
      <c r="J25" s="252"/>
      <c r="K25" s="15"/>
    </row>
    <row r="26" spans="1:11" s="31" customFormat="1" ht="21.75" customHeight="1">
      <c r="A26" s="123">
        <v>11</v>
      </c>
      <c r="B26" s="123" t="s">
        <v>271</v>
      </c>
      <c r="C26" s="124" t="s">
        <v>272</v>
      </c>
      <c r="D26" s="15" t="s">
        <v>36</v>
      </c>
      <c r="E26" s="123" t="s">
        <v>37</v>
      </c>
      <c r="F26" s="260">
        <v>9000</v>
      </c>
      <c r="G26" s="123" t="s">
        <v>21</v>
      </c>
      <c r="H26" s="123" t="s">
        <v>21</v>
      </c>
      <c r="I26" s="123" t="s">
        <v>18</v>
      </c>
      <c r="J26" s="123">
        <v>5</v>
      </c>
      <c r="K26" s="15"/>
    </row>
    <row r="27" spans="1:11" s="31" customFormat="1" ht="21">
      <c r="A27" s="123">
        <v>12</v>
      </c>
      <c r="B27" s="123" t="s">
        <v>359</v>
      </c>
      <c r="C27" s="124" t="s">
        <v>373</v>
      </c>
      <c r="D27" s="15" t="s">
        <v>36</v>
      </c>
      <c r="E27" s="123" t="s">
        <v>37</v>
      </c>
      <c r="F27" s="258">
        <v>787000</v>
      </c>
      <c r="G27" s="123" t="s">
        <v>21</v>
      </c>
      <c r="H27" s="123" t="s">
        <v>21</v>
      </c>
      <c r="I27" s="261" t="s">
        <v>332</v>
      </c>
      <c r="J27" s="123">
        <v>7</v>
      </c>
      <c r="K27" s="15"/>
    </row>
    <row r="28" spans="1:11" s="31" customFormat="1" ht="21">
      <c r="A28" s="123">
        <v>13</v>
      </c>
      <c r="B28" s="123" t="s">
        <v>359</v>
      </c>
      <c r="C28" s="124" t="s">
        <v>360</v>
      </c>
      <c r="D28" s="15" t="s">
        <v>36</v>
      </c>
      <c r="E28" s="123" t="s">
        <v>37</v>
      </c>
      <c r="F28" s="258">
        <v>47600</v>
      </c>
      <c r="G28" s="123" t="s">
        <v>21</v>
      </c>
      <c r="H28" s="123" t="s">
        <v>21</v>
      </c>
      <c r="I28" s="261" t="s">
        <v>18</v>
      </c>
      <c r="J28" s="123"/>
      <c r="K28" s="15"/>
    </row>
    <row r="29" spans="1:11" s="31" customFormat="1" ht="21.75" customHeight="1">
      <c r="A29" s="123">
        <v>14</v>
      </c>
      <c r="B29" s="123" t="s">
        <v>273</v>
      </c>
      <c r="C29" s="124" t="s">
        <v>96</v>
      </c>
      <c r="D29" s="15" t="s">
        <v>36</v>
      </c>
      <c r="E29" s="123" t="s">
        <v>44</v>
      </c>
      <c r="F29" s="258">
        <v>30000</v>
      </c>
      <c r="G29" s="123" t="s">
        <v>21</v>
      </c>
      <c r="H29" s="123" t="s">
        <v>21</v>
      </c>
      <c r="I29" s="123" t="s">
        <v>18</v>
      </c>
      <c r="J29" s="123">
        <v>5</v>
      </c>
      <c r="K29" s="15"/>
    </row>
    <row r="30" spans="1:11" s="31" customFormat="1" ht="21" customHeight="1">
      <c r="A30" s="120"/>
      <c r="B30" s="121"/>
      <c r="C30" s="121" t="s">
        <v>97</v>
      </c>
      <c r="D30" s="6"/>
      <c r="E30" s="121"/>
      <c r="F30" s="277"/>
      <c r="G30" s="121"/>
      <c r="H30" s="121"/>
      <c r="I30" s="121"/>
      <c r="J30" s="121"/>
      <c r="K30" s="34"/>
    </row>
    <row r="31" spans="1:11" s="31" customFormat="1" ht="21" customHeight="1">
      <c r="A31" s="128"/>
      <c r="B31" s="129"/>
      <c r="C31" s="129"/>
      <c r="D31" s="7"/>
      <c r="E31" s="2"/>
      <c r="F31" s="19"/>
      <c r="G31" s="2"/>
      <c r="H31" s="2"/>
      <c r="I31" s="2"/>
      <c r="J31" s="2"/>
      <c r="K31" s="35"/>
    </row>
    <row r="32" ht="21">
      <c r="K32" s="28" t="s">
        <v>20</v>
      </c>
    </row>
    <row r="33" spans="1:11" s="31" customFormat="1" ht="23.25">
      <c r="A33" s="317" t="s">
        <v>319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</row>
    <row r="34" spans="1:11" s="31" customFormat="1" ht="23.25">
      <c r="A34" s="317" t="s">
        <v>53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</row>
    <row r="35" spans="1:11" s="31" customFormat="1" ht="19.5" customHeight="1" hidden="1">
      <c r="A35" s="32"/>
      <c r="B35" s="3"/>
      <c r="C35" s="3"/>
      <c r="D35" s="3"/>
      <c r="E35" s="32"/>
      <c r="F35" s="26"/>
      <c r="G35" s="3"/>
      <c r="H35" s="3"/>
      <c r="I35" s="3"/>
      <c r="J35" s="32"/>
      <c r="K35" s="33"/>
    </row>
    <row r="36" spans="1:11" s="31" customFormat="1" ht="21">
      <c r="A36" s="4" t="s">
        <v>3</v>
      </c>
      <c r="B36" s="4" t="s">
        <v>4</v>
      </c>
      <c r="C36" s="4" t="s">
        <v>7</v>
      </c>
      <c r="D36" s="4" t="s">
        <v>8</v>
      </c>
      <c r="E36" s="318" t="s">
        <v>1</v>
      </c>
      <c r="F36" s="319"/>
      <c r="G36" s="318" t="s">
        <v>10</v>
      </c>
      <c r="H36" s="319"/>
      <c r="I36" s="4" t="s">
        <v>12</v>
      </c>
      <c r="J36" s="4" t="s">
        <v>13</v>
      </c>
      <c r="K36" s="4" t="s">
        <v>0</v>
      </c>
    </row>
    <row r="37" spans="1:11" s="31" customFormat="1" ht="21">
      <c r="A37" s="6"/>
      <c r="B37" s="6" t="s">
        <v>5</v>
      </c>
      <c r="C37" s="1"/>
      <c r="D37" s="6" t="s">
        <v>9</v>
      </c>
      <c r="E37" s="5" t="s">
        <v>39</v>
      </c>
      <c r="F37" s="13" t="s">
        <v>6</v>
      </c>
      <c r="G37" s="5" t="s">
        <v>11</v>
      </c>
      <c r="H37" s="5" t="s">
        <v>6</v>
      </c>
      <c r="I37" s="6"/>
      <c r="J37" s="6" t="s">
        <v>43</v>
      </c>
      <c r="K37" s="34"/>
    </row>
    <row r="38" spans="1:12" s="31" customFormat="1" ht="21.75" customHeight="1">
      <c r="A38" s="123">
        <v>15</v>
      </c>
      <c r="B38" s="123" t="s">
        <v>274</v>
      </c>
      <c r="C38" s="127" t="s">
        <v>99</v>
      </c>
      <c r="D38" s="15" t="s">
        <v>36</v>
      </c>
      <c r="E38" s="123" t="s">
        <v>44</v>
      </c>
      <c r="F38" s="258">
        <v>30000</v>
      </c>
      <c r="G38" s="123" t="s">
        <v>21</v>
      </c>
      <c r="H38" s="123" t="s">
        <v>21</v>
      </c>
      <c r="I38" s="123" t="s">
        <v>18</v>
      </c>
      <c r="J38" s="261">
        <v>7</v>
      </c>
      <c r="K38" s="15"/>
      <c r="L38" s="181"/>
    </row>
    <row r="39" spans="1:12" s="31" customFormat="1" ht="21.75" customHeight="1">
      <c r="A39" s="123"/>
      <c r="B39" s="124"/>
      <c r="C39" s="127" t="s">
        <v>98</v>
      </c>
      <c r="D39" s="15"/>
      <c r="E39" s="124"/>
      <c r="F39" s="258"/>
      <c r="G39" s="124"/>
      <c r="H39" s="124"/>
      <c r="I39" s="124"/>
      <c r="J39" s="124"/>
      <c r="K39" s="15"/>
      <c r="L39" s="181"/>
    </row>
    <row r="40" spans="1:12" s="31" customFormat="1" ht="21.75" customHeight="1">
      <c r="A40" s="123"/>
      <c r="B40" s="124"/>
      <c r="C40" s="127"/>
      <c r="D40" s="176"/>
      <c r="E40" s="124"/>
      <c r="F40" s="258"/>
      <c r="G40" s="124"/>
      <c r="H40" s="124"/>
      <c r="I40" s="124"/>
      <c r="J40" s="124"/>
      <c r="K40" s="27"/>
      <c r="L40" s="181"/>
    </row>
    <row r="41" spans="1:12" s="31" customFormat="1" ht="21.75" customHeight="1">
      <c r="A41" s="123">
        <v>16</v>
      </c>
      <c r="B41" s="123" t="s">
        <v>275</v>
      </c>
      <c r="C41" s="124" t="s">
        <v>256</v>
      </c>
      <c r="D41" s="15" t="s">
        <v>36</v>
      </c>
      <c r="E41" s="265" t="s">
        <v>44</v>
      </c>
      <c r="F41" s="258">
        <v>10000</v>
      </c>
      <c r="G41" s="266" t="s">
        <v>2</v>
      </c>
      <c r="H41" s="266" t="s">
        <v>2</v>
      </c>
      <c r="I41" s="123" t="s">
        <v>18</v>
      </c>
      <c r="J41" s="123">
        <v>7</v>
      </c>
      <c r="K41" s="27"/>
      <c r="L41" s="181"/>
    </row>
    <row r="42" spans="1:12" s="31" customFormat="1" ht="21">
      <c r="A42" s="123"/>
      <c r="B42" s="123"/>
      <c r="C42" s="124"/>
      <c r="D42" s="15"/>
      <c r="E42" s="261"/>
      <c r="F42" s="258"/>
      <c r="G42" s="123"/>
      <c r="H42" s="123"/>
      <c r="I42" s="123"/>
      <c r="J42" s="123"/>
      <c r="K42" s="27"/>
      <c r="L42" s="181"/>
    </row>
    <row r="43" spans="1:12" s="31" customFormat="1" ht="21">
      <c r="A43" s="123">
        <v>17</v>
      </c>
      <c r="B43" s="123" t="s">
        <v>271</v>
      </c>
      <c r="C43" s="124" t="s">
        <v>23</v>
      </c>
      <c r="D43" s="15" t="s">
        <v>36</v>
      </c>
      <c r="E43" s="123" t="s">
        <v>44</v>
      </c>
      <c r="F43" s="258">
        <v>50000</v>
      </c>
      <c r="G43" s="123" t="s">
        <v>21</v>
      </c>
      <c r="H43" s="123" t="s">
        <v>21</v>
      </c>
      <c r="I43" s="123" t="s">
        <v>18</v>
      </c>
      <c r="J43" s="123">
        <v>5</v>
      </c>
      <c r="K43" s="27"/>
      <c r="L43" s="181"/>
    </row>
    <row r="44" spans="1:12" s="31" customFormat="1" ht="21.75" customHeight="1">
      <c r="A44" s="123"/>
      <c r="B44" s="124"/>
      <c r="C44" s="124"/>
      <c r="D44" s="15"/>
      <c r="E44" s="124"/>
      <c r="F44" s="124"/>
      <c r="G44" s="124"/>
      <c r="H44" s="124"/>
      <c r="I44" s="124"/>
      <c r="J44" s="252"/>
      <c r="K44" s="27"/>
      <c r="L44" s="181"/>
    </row>
    <row r="45" spans="1:12" s="31" customFormat="1" ht="21">
      <c r="A45" s="123">
        <v>18</v>
      </c>
      <c r="B45" s="123" t="s">
        <v>276</v>
      </c>
      <c r="C45" s="124" t="s">
        <v>100</v>
      </c>
      <c r="D45" s="15" t="s">
        <v>36</v>
      </c>
      <c r="E45" s="123" t="s">
        <v>44</v>
      </c>
      <c r="F45" s="258">
        <v>50000</v>
      </c>
      <c r="G45" s="123" t="s">
        <v>21</v>
      </c>
      <c r="H45" s="123" t="s">
        <v>21</v>
      </c>
      <c r="I45" s="123" t="s">
        <v>18</v>
      </c>
      <c r="J45" s="123">
        <v>5</v>
      </c>
      <c r="K45" s="27"/>
      <c r="L45" s="181"/>
    </row>
    <row r="46" spans="1:12" s="31" customFormat="1" ht="21">
      <c r="A46" s="123"/>
      <c r="B46" s="124"/>
      <c r="C46" s="124"/>
      <c r="D46" s="15"/>
      <c r="E46" s="124"/>
      <c r="F46" s="258"/>
      <c r="G46" s="124"/>
      <c r="H46" s="124"/>
      <c r="I46" s="124"/>
      <c r="J46" s="177"/>
      <c r="K46" s="25"/>
      <c r="L46" s="181"/>
    </row>
    <row r="47" spans="1:12" s="31" customFormat="1" ht="21">
      <c r="A47" s="123">
        <v>19</v>
      </c>
      <c r="B47" s="124" t="s">
        <v>277</v>
      </c>
      <c r="C47" s="124" t="s">
        <v>335</v>
      </c>
      <c r="D47" s="15" t="s">
        <v>36</v>
      </c>
      <c r="E47" s="265" t="s">
        <v>104</v>
      </c>
      <c r="F47" s="258">
        <v>50000</v>
      </c>
      <c r="G47" s="123" t="s">
        <v>2</v>
      </c>
      <c r="H47" s="123" t="s">
        <v>2</v>
      </c>
      <c r="I47" s="123" t="s">
        <v>18</v>
      </c>
      <c r="J47" s="123">
        <v>5</v>
      </c>
      <c r="K47" s="25"/>
      <c r="L47" s="181"/>
    </row>
    <row r="48" spans="1:12" s="31" customFormat="1" ht="21">
      <c r="A48" s="123"/>
      <c r="B48" s="123"/>
      <c r="C48" s="124" t="s">
        <v>336</v>
      </c>
      <c r="D48" s="15"/>
      <c r="E48" s="265" t="s">
        <v>105</v>
      </c>
      <c r="F48" s="258"/>
      <c r="G48" s="123"/>
      <c r="H48" s="123"/>
      <c r="I48" s="123"/>
      <c r="J48" s="123"/>
      <c r="K48" s="15"/>
      <c r="L48" s="181"/>
    </row>
    <row r="49" spans="1:12" s="31" customFormat="1" ht="21">
      <c r="A49" s="123"/>
      <c r="B49" s="124"/>
      <c r="C49" s="124"/>
      <c r="D49" s="15"/>
      <c r="E49" s="124"/>
      <c r="F49" s="124"/>
      <c r="G49" s="124"/>
      <c r="H49" s="124"/>
      <c r="I49" s="124"/>
      <c r="J49" s="252"/>
      <c r="K49" s="27"/>
      <c r="L49" s="181"/>
    </row>
    <row r="50" spans="1:12" s="31" customFormat="1" ht="21.75" customHeight="1">
      <c r="A50" s="123">
        <v>20</v>
      </c>
      <c r="B50" s="124" t="s">
        <v>280</v>
      </c>
      <c r="C50" s="124" t="s">
        <v>278</v>
      </c>
      <c r="D50" s="15" t="s">
        <v>36</v>
      </c>
      <c r="E50" s="265" t="s">
        <v>104</v>
      </c>
      <c r="F50" s="258">
        <v>60000</v>
      </c>
      <c r="G50" s="123" t="s">
        <v>2</v>
      </c>
      <c r="H50" s="123" t="s">
        <v>2</v>
      </c>
      <c r="I50" s="123" t="s">
        <v>18</v>
      </c>
      <c r="J50" s="123">
        <v>5</v>
      </c>
      <c r="K50" s="15"/>
      <c r="L50" s="181"/>
    </row>
    <row r="51" spans="1:12" s="31" customFormat="1" ht="21.75" customHeight="1">
      <c r="A51" s="123"/>
      <c r="B51" s="123"/>
      <c r="C51" s="124" t="s">
        <v>279</v>
      </c>
      <c r="D51" s="15"/>
      <c r="E51" s="265" t="s">
        <v>105</v>
      </c>
      <c r="F51" s="258"/>
      <c r="G51" s="123"/>
      <c r="H51" s="123"/>
      <c r="I51" s="123"/>
      <c r="J51" s="123"/>
      <c r="K51" s="15"/>
      <c r="L51" s="181"/>
    </row>
    <row r="52" spans="1:14" s="31" customFormat="1" ht="21.75" customHeight="1">
      <c r="A52" s="123"/>
      <c r="B52" s="123"/>
      <c r="C52" s="124"/>
      <c r="D52" s="15"/>
      <c r="E52" s="265"/>
      <c r="F52" s="258"/>
      <c r="G52" s="123"/>
      <c r="H52" s="123"/>
      <c r="I52" s="123"/>
      <c r="J52" s="261"/>
      <c r="K52" s="15"/>
      <c r="L52" s="181"/>
      <c r="N52" s="182"/>
    </row>
    <row r="53" spans="1:14" s="31" customFormat="1" ht="21.75" customHeight="1">
      <c r="A53" s="123">
        <v>21</v>
      </c>
      <c r="B53" s="123" t="s">
        <v>282</v>
      </c>
      <c r="C53" s="124" t="s">
        <v>107</v>
      </c>
      <c r="D53" s="15" t="s">
        <v>36</v>
      </c>
      <c r="E53" s="265" t="s">
        <v>104</v>
      </c>
      <c r="F53" s="257">
        <v>120000</v>
      </c>
      <c r="G53" s="123" t="s">
        <v>108</v>
      </c>
      <c r="H53" s="123" t="s">
        <v>108</v>
      </c>
      <c r="I53" s="123" t="s">
        <v>18</v>
      </c>
      <c r="J53" s="123">
        <v>5</v>
      </c>
      <c r="K53" s="15"/>
      <c r="L53" s="181"/>
      <c r="N53" s="182"/>
    </row>
    <row r="54" spans="1:12" s="31" customFormat="1" ht="21.75" customHeight="1">
      <c r="A54" s="123"/>
      <c r="B54" s="123"/>
      <c r="C54" s="124" t="s">
        <v>281</v>
      </c>
      <c r="D54" s="15"/>
      <c r="E54" s="265" t="s">
        <v>105</v>
      </c>
      <c r="F54" s="257"/>
      <c r="G54" s="123"/>
      <c r="H54" s="123"/>
      <c r="I54" s="123"/>
      <c r="J54" s="123"/>
      <c r="K54" s="15"/>
      <c r="L54" s="181"/>
    </row>
    <row r="55" spans="1:12" s="31" customFormat="1" ht="21.75" customHeight="1">
      <c r="A55" s="123"/>
      <c r="B55" s="123"/>
      <c r="C55" s="124"/>
      <c r="D55" s="15"/>
      <c r="E55" s="123"/>
      <c r="F55" s="258"/>
      <c r="G55" s="123"/>
      <c r="H55" s="123"/>
      <c r="I55" s="123"/>
      <c r="J55" s="123"/>
      <c r="K55" s="15"/>
      <c r="L55" s="181"/>
    </row>
    <row r="56" spans="1:13" s="31" customFormat="1" ht="21.75" customHeight="1">
      <c r="A56" s="123">
        <v>22</v>
      </c>
      <c r="B56" s="123" t="s">
        <v>283</v>
      </c>
      <c r="C56" s="124" t="s">
        <v>361</v>
      </c>
      <c r="D56" s="183" t="s">
        <v>36</v>
      </c>
      <c r="E56" s="265" t="s">
        <v>109</v>
      </c>
      <c r="F56" s="258">
        <v>100000</v>
      </c>
      <c r="G56" s="266" t="s">
        <v>2</v>
      </c>
      <c r="H56" s="266" t="s">
        <v>2</v>
      </c>
      <c r="I56" s="123" t="s">
        <v>18</v>
      </c>
      <c r="J56" s="267">
        <v>5</v>
      </c>
      <c r="K56" s="117"/>
      <c r="L56" s="181"/>
      <c r="M56" s="182"/>
    </row>
    <row r="57" spans="1:12" s="31" customFormat="1" ht="17.25" customHeight="1">
      <c r="A57" s="123"/>
      <c r="B57" s="124"/>
      <c r="C57" s="124" t="s">
        <v>362</v>
      </c>
      <c r="D57" s="183"/>
      <c r="E57" s="124"/>
      <c r="F57" s="268"/>
      <c r="G57" s="124"/>
      <c r="H57" s="124"/>
      <c r="I57" s="124"/>
      <c r="J57" s="124"/>
      <c r="K57" s="6"/>
      <c r="L57" s="181"/>
    </row>
    <row r="58" spans="1:12" s="31" customFormat="1" ht="21.75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182"/>
    </row>
    <row r="59" ht="21">
      <c r="K59" s="28" t="s">
        <v>20</v>
      </c>
    </row>
    <row r="60" spans="1:11" s="31" customFormat="1" ht="23.25">
      <c r="A60" s="320" t="s">
        <v>320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</row>
    <row r="61" spans="1:14" s="31" customFormat="1" ht="23.25">
      <c r="A61" s="317" t="s">
        <v>53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N61" s="182"/>
    </row>
    <row r="62" spans="1:11" s="31" customFormat="1" ht="19.5" customHeight="1" hidden="1">
      <c r="A62" s="32"/>
      <c r="B62" s="3"/>
      <c r="C62" s="3"/>
      <c r="D62" s="3"/>
      <c r="E62" s="32"/>
      <c r="F62" s="26"/>
      <c r="G62" s="3"/>
      <c r="H62" s="3"/>
      <c r="I62" s="3"/>
      <c r="J62" s="32"/>
      <c r="K62" s="33"/>
    </row>
    <row r="63" spans="1:11" s="31" customFormat="1" ht="21">
      <c r="A63" s="4" t="s">
        <v>3</v>
      </c>
      <c r="B63" s="4" t="s">
        <v>4</v>
      </c>
      <c r="C63" s="4" t="s">
        <v>7</v>
      </c>
      <c r="D63" s="4" t="s">
        <v>8</v>
      </c>
      <c r="E63" s="318" t="s">
        <v>1</v>
      </c>
      <c r="F63" s="319"/>
      <c r="G63" s="318" t="s">
        <v>10</v>
      </c>
      <c r="H63" s="319"/>
      <c r="I63" s="4" t="s">
        <v>12</v>
      </c>
      <c r="J63" s="4" t="s">
        <v>13</v>
      </c>
      <c r="K63" s="4" t="s">
        <v>0</v>
      </c>
    </row>
    <row r="64" spans="1:11" s="31" customFormat="1" ht="21">
      <c r="A64" s="6"/>
      <c r="B64" s="6" t="s">
        <v>5</v>
      </c>
      <c r="C64" s="1"/>
      <c r="D64" s="6" t="s">
        <v>9</v>
      </c>
      <c r="E64" s="5" t="s">
        <v>39</v>
      </c>
      <c r="F64" s="13" t="s">
        <v>6</v>
      </c>
      <c r="G64" s="5" t="s">
        <v>11</v>
      </c>
      <c r="H64" s="5" t="s">
        <v>6</v>
      </c>
      <c r="I64" s="6"/>
      <c r="J64" s="6" t="s">
        <v>43</v>
      </c>
      <c r="K64" s="34"/>
    </row>
    <row r="65" spans="1:12" s="31" customFormat="1" ht="21.75">
      <c r="A65" s="123">
        <v>23</v>
      </c>
      <c r="B65" s="123" t="s">
        <v>283</v>
      </c>
      <c r="C65" s="122" t="s">
        <v>284</v>
      </c>
      <c r="D65" s="15" t="s">
        <v>36</v>
      </c>
      <c r="E65" s="265" t="s">
        <v>109</v>
      </c>
      <c r="F65" s="268">
        <v>40000</v>
      </c>
      <c r="G65" s="123" t="s">
        <v>21</v>
      </c>
      <c r="H65" s="261" t="s">
        <v>21</v>
      </c>
      <c r="I65" s="123" t="s">
        <v>18</v>
      </c>
      <c r="J65" s="261">
        <v>3</v>
      </c>
      <c r="K65" s="44"/>
      <c r="L65" s="181"/>
    </row>
    <row r="66" spans="1:12" s="31" customFormat="1" ht="16.5" customHeight="1">
      <c r="A66" s="123"/>
      <c r="B66" s="124"/>
      <c r="C66" s="124"/>
      <c r="D66" s="183"/>
      <c r="E66" s="124"/>
      <c r="F66" s="124"/>
      <c r="G66" s="124"/>
      <c r="H66" s="124"/>
      <c r="I66" s="124"/>
      <c r="J66" s="177"/>
      <c r="K66" s="27"/>
      <c r="L66" s="181"/>
    </row>
    <row r="67" spans="1:12" s="31" customFormat="1" ht="21.75" customHeight="1">
      <c r="A67" s="123">
        <v>24</v>
      </c>
      <c r="B67" s="123" t="s">
        <v>283</v>
      </c>
      <c r="C67" s="124" t="s">
        <v>285</v>
      </c>
      <c r="D67" s="15" t="s">
        <v>36</v>
      </c>
      <c r="E67" s="265" t="s">
        <v>109</v>
      </c>
      <c r="F67" s="268">
        <v>20000</v>
      </c>
      <c r="G67" s="123" t="s">
        <v>21</v>
      </c>
      <c r="H67" s="261" t="s">
        <v>21</v>
      </c>
      <c r="I67" s="123" t="s">
        <v>18</v>
      </c>
      <c r="J67" s="261">
        <v>3</v>
      </c>
      <c r="K67" s="15"/>
      <c r="L67" s="181"/>
    </row>
    <row r="68" spans="1:12" s="31" customFormat="1" ht="16.5" customHeight="1">
      <c r="A68" s="124"/>
      <c r="B68" s="252"/>
      <c r="C68" s="124"/>
      <c r="D68" s="15"/>
      <c r="E68" s="124"/>
      <c r="F68" s="124"/>
      <c r="G68" s="124"/>
      <c r="H68" s="124"/>
      <c r="I68" s="124"/>
      <c r="J68" s="252"/>
      <c r="K68" s="117"/>
      <c r="L68" s="181"/>
    </row>
    <row r="69" spans="1:12" s="31" customFormat="1" ht="21.75" customHeight="1">
      <c r="A69" s="123">
        <v>25</v>
      </c>
      <c r="B69" s="123" t="s">
        <v>283</v>
      </c>
      <c r="C69" s="124" t="s">
        <v>286</v>
      </c>
      <c r="D69" s="15" t="s">
        <v>36</v>
      </c>
      <c r="E69" s="265" t="s">
        <v>101</v>
      </c>
      <c r="F69" s="258">
        <v>50000</v>
      </c>
      <c r="G69" s="266" t="s">
        <v>2</v>
      </c>
      <c r="H69" s="266" t="s">
        <v>2</v>
      </c>
      <c r="I69" s="123" t="s">
        <v>18</v>
      </c>
      <c r="J69" s="123">
        <v>5</v>
      </c>
      <c r="K69" s="117"/>
      <c r="L69" s="181"/>
    </row>
    <row r="70" spans="1:12" s="31" customFormat="1" ht="21.75" customHeight="1">
      <c r="A70" s="123"/>
      <c r="B70" s="123"/>
      <c r="C70" s="124" t="s">
        <v>287</v>
      </c>
      <c r="D70" s="15"/>
      <c r="E70" s="265"/>
      <c r="F70" s="258"/>
      <c r="G70" s="123"/>
      <c r="H70" s="123"/>
      <c r="I70" s="123"/>
      <c r="J70" s="123"/>
      <c r="K70" s="117"/>
      <c r="L70" s="181"/>
    </row>
    <row r="71" spans="1:12" s="31" customFormat="1" ht="15" customHeight="1">
      <c r="A71" s="123"/>
      <c r="B71" s="175"/>
      <c r="C71" s="124"/>
      <c r="D71" s="15"/>
      <c r="E71" s="272"/>
      <c r="F71" s="258"/>
      <c r="G71" s="123"/>
      <c r="H71" s="123"/>
      <c r="I71" s="123"/>
      <c r="J71" s="123"/>
      <c r="K71" s="117"/>
      <c r="L71" s="181"/>
    </row>
    <row r="72" spans="1:12" s="31" customFormat="1" ht="21.75">
      <c r="A72" s="123">
        <v>26</v>
      </c>
      <c r="B72" s="123" t="s">
        <v>283</v>
      </c>
      <c r="C72" s="124" t="s">
        <v>339</v>
      </c>
      <c r="D72" s="15" t="s">
        <v>36</v>
      </c>
      <c r="E72" s="265" t="s">
        <v>101</v>
      </c>
      <c r="F72" s="258">
        <v>30000</v>
      </c>
      <c r="G72" s="266" t="s">
        <v>2</v>
      </c>
      <c r="H72" s="266" t="s">
        <v>2</v>
      </c>
      <c r="I72" s="123" t="s">
        <v>18</v>
      </c>
      <c r="J72" s="123">
        <v>5</v>
      </c>
      <c r="K72" s="117"/>
      <c r="L72" s="181"/>
    </row>
    <row r="73" spans="1:12" s="31" customFormat="1" ht="21.75">
      <c r="A73" s="123"/>
      <c r="B73" s="175"/>
      <c r="C73" s="124" t="s">
        <v>340</v>
      </c>
      <c r="D73" s="15"/>
      <c r="E73" s="272"/>
      <c r="F73" s="258"/>
      <c r="G73" s="123"/>
      <c r="H73" s="123"/>
      <c r="I73" s="123"/>
      <c r="J73" s="123"/>
      <c r="K73" s="117"/>
      <c r="L73" s="181"/>
    </row>
    <row r="74" spans="1:12" s="31" customFormat="1" ht="9.75" customHeight="1">
      <c r="A74" s="123"/>
      <c r="B74" s="175"/>
      <c r="C74" s="124"/>
      <c r="D74" s="15"/>
      <c r="E74" s="272"/>
      <c r="F74" s="258"/>
      <c r="G74" s="123"/>
      <c r="H74" s="123"/>
      <c r="I74" s="123"/>
      <c r="J74" s="123"/>
      <c r="K74" s="117"/>
      <c r="L74" s="181"/>
    </row>
    <row r="75" spans="1:12" s="31" customFormat="1" ht="21.75">
      <c r="A75" s="123">
        <v>27</v>
      </c>
      <c r="B75" s="175" t="s">
        <v>275</v>
      </c>
      <c r="C75" s="124" t="s">
        <v>23</v>
      </c>
      <c r="D75" s="15" t="s">
        <v>36</v>
      </c>
      <c r="E75" s="265" t="s">
        <v>101</v>
      </c>
      <c r="F75" s="258">
        <v>40000</v>
      </c>
      <c r="G75" s="266" t="s">
        <v>2</v>
      </c>
      <c r="H75" s="266" t="s">
        <v>2</v>
      </c>
      <c r="I75" s="123" t="s">
        <v>18</v>
      </c>
      <c r="J75" s="123">
        <v>3</v>
      </c>
      <c r="K75" s="117"/>
      <c r="L75" s="181"/>
    </row>
    <row r="76" spans="1:12" s="31" customFormat="1" ht="19.5" customHeight="1">
      <c r="A76" s="123"/>
      <c r="B76" s="124"/>
      <c r="C76" s="124"/>
      <c r="D76" s="15"/>
      <c r="E76" s="124"/>
      <c r="F76" s="124"/>
      <c r="G76" s="124"/>
      <c r="H76" s="124"/>
      <c r="I76" s="124"/>
      <c r="J76" s="252"/>
      <c r="K76" s="25"/>
      <c r="L76" s="181"/>
    </row>
    <row r="77" spans="1:12" s="31" customFormat="1" ht="21">
      <c r="A77" s="123">
        <v>28</v>
      </c>
      <c r="B77" s="123" t="s">
        <v>271</v>
      </c>
      <c r="C77" s="124" t="s">
        <v>47</v>
      </c>
      <c r="D77" s="15" t="s">
        <v>36</v>
      </c>
      <c r="E77" s="123" t="s">
        <v>101</v>
      </c>
      <c r="F77" s="257">
        <v>30000</v>
      </c>
      <c r="G77" s="123" t="s">
        <v>2</v>
      </c>
      <c r="H77" s="123" t="s">
        <v>2</v>
      </c>
      <c r="I77" s="123" t="s">
        <v>18</v>
      </c>
      <c r="J77" s="123">
        <v>3</v>
      </c>
      <c r="K77" s="15"/>
      <c r="L77" s="181"/>
    </row>
    <row r="78" spans="1:12" s="31" customFormat="1" ht="21">
      <c r="A78" s="123"/>
      <c r="B78" s="124"/>
      <c r="C78" s="124"/>
      <c r="D78" s="15"/>
      <c r="E78" s="124"/>
      <c r="F78" s="258"/>
      <c r="G78" s="124"/>
      <c r="H78" s="124"/>
      <c r="I78" s="124"/>
      <c r="J78" s="252"/>
      <c r="K78" s="15"/>
      <c r="L78" s="181"/>
    </row>
    <row r="79" spans="1:12" s="31" customFormat="1" ht="21.75" customHeight="1">
      <c r="A79" s="123">
        <v>29</v>
      </c>
      <c r="B79" s="123" t="s">
        <v>271</v>
      </c>
      <c r="C79" s="124" t="s">
        <v>363</v>
      </c>
      <c r="D79" s="15" t="s">
        <v>36</v>
      </c>
      <c r="E79" s="123" t="s">
        <v>101</v>
      </c>
      <c r="F79" s="258">
        <v>30000</v>
      </c>
      <c r="G79" s="123" t="s">
        <v>2</v>
      </c>
      <c r="H79" s="123" t="s">
        <v>2</v>
      </c>
      <c r="I79" s="123" t="s">
        <v>18</v>
      </c>
      <c r="J79" s="123">
        <v>5</v>
      </c>
      <c r="K79" s="15"/>
      <c r="L79" s="181"/>
    </row>
    <row r="80" spans="1:12" s="31" customFormat="1" ht="18" customHeight="1">
      <c r="A80" s="8"/>
      <c r="B80" s="8"/>
      <c r="C80" s="185"/>
      <c r="D80" s="183"/>
      <c r="E80" s="184"/>
      <c r="F80" s="186"/>
      <c r="G80" s="183"/>
      <c r="H80" s="183"/>
      <c r="I80" s="183"/>
      <c r="J80" s="183"/>
      <c r="K80" s="15"/>
      <c r="L80" s="181"/>
    </row>
    <row r="81" spans="1:12" s="31" customFormat="1" ht="21.75" customHeight="1">
      <c r="A81" s="123">
        <v>30</v>
      </c>
      <c r="B81" s="123" t="s">
        <v>271</v>
      </c>
      <c r="C81" s="124" t="s">
        <v>14</v>
      </c>
      <c r="D81" s="15" t="s">
        <v>54</v>
      </c>
      <c r="E81" s="123" t="s">
        <v>45</v>
      </c>
      <c r="F81" s="258">
        <v>45000</v>
      </c>
      <c r="G81" s="123" t="s">
        <v>2</v>
      </c>
      <c r="H81" s="123" t="s">
        <v>2</v>
      </c>
      <c r="I81" s="123" t="s">
        <v>18</v>
      </c>
      <c r="J81" s="123">
        <v>3</v>
      </c>
      <c r="K81" s="123"/>
      <c r="L81" s="181"/>
    </row>
    <row r="82" spans="1:12" s="31" customFormat="1" ht="21.75" customHeight="1">
      <c r="A82" s="123"/>
      <c r="B82" s="124"/>
      <c r="C82" s="124"/>
      <c r="D82" s="181"/>
      <c r="E82" s="123"/>
      <c r="F82" s="258"/>
      <c r="G82" s="124"/>
      <c r="H82" s="124"/>
      <c r="I82" s="124"/>
      <c r="J82" s="123"/>
      <c r="K82" s="123"/>
      <c r="L82" s="181"/>
    </row>
    <row r="83" spans="1:12" s="31" customFormat="1" ht="21.75" customHeight="1">
      <c r="A83" s="123">
        <v>31</v>
      </c>
      <c r="B83" s="123" t="s">
        <v>271</v>
      </c>
      <c r="C83" s="124" t="s">
        <v>15</v>
      </c>
      <c r="D83" s="15" t="s">
        <v>54</v>
      </c>
      <c r="E83" s="123" t="s">
        <v>45</v>
      </c>
      <c r="F83" s="258">
        <v>40000</v>
      </c>
      <c r="G83" s="123" t="s">
        <v>2</v>
      </c>
      <c r="H83" s="123" t="s">
        <v>2</v>
      </c>
      <c r="I83" s="123" t="s">
        <v>18</v>
      </c>
      <c r="J83" s="123">
        <v>3</v>
      </c>
      <c r="K83" s="123"/>
      <c r="L83" s="181"/>
    </row>
    <row r="84" spans="1:12" s="31" customFormat="1" ht="16.5" customHeight="1">
      <c r="A84" s="123"/>
      <c r="B84" s="123"/>
      <c r="C84" s="125"/>
      <c r="D84" s="15"/>
      <c r="E84" s="123"/>
      <c r="F84" s="258"/>
      <c r="G84" s="123"/>
      <c r="H84" s="123"/>
      <c r="I84" s="123"/>
      <c r="J84" s="123"/>
      <c r="K84" s="124"/>
      <c r="L84" s="181"/>
    </row>
    <row r="85" spans="1:12" s="31" customFormat="1" ht="21.75" customHeight="1">
      <c r="A85" s="123">
        <v>32</v>
      </c>
      <c r="B85" s="123" t="s">
        <v>283</v>
      </c>
      <c r="C85" s="124" t="s">
        <v>290</v>
      </c>
      <c r="D85" s="15" t="s">
        <v>54</v>
      </c>
      <c r="E85" s="123" t="s">
        <v>45</v>
      </c>
      <c r="F85" s="258">
        <v>16000</v>
      </c>
      <c r="G85" s="123" t="s">
        <v>2</v>
      </c>
      <c r="H85" s="123" t="s">
        <v>2</v>
      </c>
      <c r="I85" s="123" t="s">
        <v>18</v>
      </c>
      <c r="J85" s="123">
        <v>3</v>
      </c>
      <c r="K85" s="123"/>
      <c r="L85" s="181"/>
    </row>
    <row r="86" spans="1:12" s="31" customFormat="1" ht="21.75" customHeight="1">
      <c r="A86" s="188"/>
      <c r="B86" s="9"/>
      <c r="C86" s="10"/>
      <c r="D86" s="6"/>
      <c r="E86" s="22"/>
      <c r="F86" s="18"/>
      <c r="G86" s="6"/>
      <c r="H86" s="6"/>
      <c r="I86" s="6"/>
      <c r="J86" s="6"/>
      <c r="K86" s="6"/>
      <c r="L86" s="181"/>
    </row>
    <row r="87" spans="1:11" s="31" customFormat="1" ht="21.75" customHeight="1">
      <c r="A87" s="11"/>
      <c r="B87" s="11"/>
      <c r="C87" s="12"/>
      <c r="D87" s="7"/>
      <c r="E87" s="23"/>
      <c r="F87" s="24"/>
      <c r="G87" s="7"/>
      <c r="H87" s="7"/>
      <c r="I87" s="7"/>
      <c r="J87" s="7"/>
      <c r="K87" s="57"/>
    </row>
    <row r="88" ht="21">
      <c r="K88" s="28" t="s">
        <v>20</v>
      </c>
    </row>
    <row r="89" spans="1:11" s="31" customFormat="1" ht="21.75" customHeight="1">
      <c r="A89" s="317" t="s">
        <v>324</v>
      </c>
      <c r="B89" s="317"/>
      <c r="C89" s="317"/>
      <c r="D89" s="317"/>
      <c r="E89" s="317"/>
      <c r="F89" s="317"/>
      <c r="G89" s="317"/>
      <c r="H89" s="317"/>
      <c r="I89" s="317"/>
      <c r="J89" s="317"/>
      <c r="K89" s="317"/>
    </row>
    <row r="90" spans="1:11" s="31" customFormat="1" ht="21.75" customHeight="1">
      <c r="A90" s="317" t="s">
        <v>53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</row>
    <row r="91" spans="1:11" s="31" customFormat="1" ht="21.75" customHeight="1">
      <c r="A91" s="4" t="s">
        <v>3</v>
      </c>
      <c r="B91" s="4" t="s">
        <v>4</v>
      </c>
      <c r="C91" s="4" t="s">
        <v>7</v>
      </c>
      <c r="D91" s="4" t="s">
        <v>8</v>
      </c>
      <c r="E91" s="318" t="s">
        <v>1</v>
      </c>
      <c r="F91" s="319"/>
      <c r="G91" s="318" t="s">
        <v>10</v>
      </c>
      <c r="H91" s="319"/>
      <c r="I91" s="4" t="s">
        <v>12</v>
      </c>
      <c r="J91" s="4" t="s">
        <v>13</v>
      </c>
      <c r="K91" s="4" t="s">
        <v>0</v>
      </c>
    </row>
    <row r="92" spans="1:11" s="31" customFormat="1" ht="21.75" customHeight="1">
      <c r="A92" s="6"/>
      <c r="B92" s="6" t="s">
        <v>5</v>
      </c>
      <c r="C92" s="1"/>
      <c r="D92" s="6" t="s">
        <v>9</v>
      </c>
      <c r="E92" s="5" t="s">
        <v>39</v>
      </c>
      <c r="F92" s="13" t="s">
        <v>6</v>
      </c>
      <c r="G92" s="5" t="s">
        <v>11</v>
      </c>
      <c r="H92" s="5" t="s">
        <v>6</v>
      </c>
      <c r="I92" s="6"/>
      <c r="J92" s="6" t="s">
        <v>43</v>
      </c>
      <c r="K92" s="34"/>
    </row>
    <row r="93" spans="1:12" s="31" customFormat="1" ht="21.75" customHeight="1">
      <c r="A93" s="291">
        <v>33</v>
      </c>
      <c r="B93" s="119" t="s">
        <v>271</v>
      </c>
      <c r="C93" s="124" t="s">
        <v>14</v>
      </c>
      <c r="D93" s="292" t="s">
        <v>55</v>
      </c>
      <c r="E93" s="123" t="s">
        <v>35</v>
      </c>
      <c r="F93" s="258">
        <v>45000</v>
      </c>
      <c r="G93" s="123" t="s">
        <v>2</v>
      </c>
      <c r="H93" s="123" t="s">
        <v>2</v>
      </c>
      <c r="I93" s="123" t="s">
        <v>18</v>
      </c>
      <c r="J93" s="123">
        <v>3</v>
      </c>
      <c r="K93" s="292"/>
      <c r="L93" s="181"/>
    </row>
    <row r="94" spans="1:12" s="31" customFormat="1" ht="21.75" customHeight="1">
      <c r="A94" s="293"/>
      <c r="B94" s="124"/>
      <c r="C94" s="124"/>
      <c r="D94" s="292"/>
      <c r="E94" s="123"/>
      <c r="F94" s="258"/>
      <c r="G94" s="124"/>
      <c r="H94" s="124"/>
      <c r="I94" s="124"/>
      <c r="J94" s="123"/>
      <c r="K94" s="292"/>
      <c r="L94" s="181"/>
    </row>
    <row r="95" spans="1:12" s="31" customFormat="1" ht="21.75" customHeight="1">
      <c r="A95" s="292">
        <v>34</v>
      </c>
      <c r="B95" s="123" t="s">
        <v>271</v>
      </c>
      <c r="C95" s="124" t="s">
        <v>25</v>
      </c>
      <c r="D95" s="292" t="s">
        <v>55</v>
      </c>
      <c r="E95" s="123" t="s">
        <v>35</v>
      </c>
      <c r="F95" s="258">
        <v>100000</v>
      </c>
      <c r="G95" s="123" t="s">
        <v>2</v>
      </c>
      <c r="H95" s="123" t="s">
        <v>2</v>
      </c>
      <c r="I95" s="123" t="s">
        <v>18</v>
      </c>
      <c r="J95" s="123">
        <v>3</v>
      </c>
      <c r="K95" s="292"/>
      <c r="L95" s="181"/>
    </row>
    <row r="96" spans="1:12" s="31" customFormat="1" ht="21.75" customHeight="1">
      <c r="A96" s="293"/>
      <c r="B96" s="123"/>
      <c r="C96" s="124"/>
      <c r="D96" s="292"/>
      <c r="E96" s="123"/>
      <c r="F96" s="258"/>
      <c r="G96" s="123"/>
      <c r="H96" s="123"/>
      <c r="I96" s="123"/>
      <c r="J96" s="123"/>
      <c r="K96" s="296"/>
      <c r="L96" s="181"/>
    </row>
    <row r="97" spans="1:12" s="31" customFormat="1" ht="21.75" customHeight="1">
      <c r="A97" s="292">
        <v>35</v>
      </c>
      <c r="B97" s="123" t="s">
        <v>271</v>
      </c>
      <c r="C97" s="124" t="s">
        <v>15</v>
      </c>
      <c r="D97" s="295" t="s">
        <v>55</v>
      </c>
      <c r="E97" s="123" t="s">
        <v>35</v>
      </c>
      <c r="F97" s="258">
        <v>20000</v>
      </c>
      <c r="G97" s="123" t="s">
        <v>2</v>
      </c>
      <c r="H97" s="123" t="s">
        <v>2</v>
      </c>
      <c r="I97" s="123" t="s">
        <v>18</v>
      </c>
      <c r="J97" s="123">
        <v>3</v>
      </c>
      <c r="K97" s="297"/>
      <c r="L97" s="181"/>
    </row>
    <row r="98" spans="1:12" s="31" customFormat="1" ht="21.75" customHeight="1">
      <c r="A98" s="293"/>
      <c r="B98" s="124"/>
      <c r="C98" s="124"/>
      <c r="D98" s="298" t="s">
        <v>321</v>
      </c>
      <c r="E98" s="123"/>
      <c r="F98" s="258"/>
      <c r="G98" s="124"/>
      <c r="H98" s="124"/>
      <c r="I98" s="124"/>
      <c r="J98" s="123"/>
      <c r="K98" s="294"/>
      <c r="L98" s="181"/>
    </row>
    <row r="99" spans="1:12" s="31" customFormat="1" ht="21.75" customHeight="1">
      <c r="A99" s="292">
        <v>36</v>
      </c>
      <c r="B99" s="123" t="s">
        <v>276</v>
      </c>
      <c r="C99" s="124" t="s">
        <v>46</v>
      </c>
      <c r="D99" s="295" t="s">
        <v>55</v>
      </c>
      <c r="E99" s="123" t="s">
        <v>35</v>
      </c>
      <c r="F99" s="258">
        <v>30000</v>
      </c>
      <c r="G99" s="123" t="s">
        <v>2</v>
      </c>
      <c r="H99" s="123" t="s">
        <v>2</v>
      </c>
      <c r="I99" s="123" t="s">
        <v>18</v>
      </c>
      <c r="J99" s="123">
        <v>3</v>
      </c>
      <c r="K99" s="296"/>
      <c r="L99" s="181"/>
    </row>
    <row r="100" spans="1:12" s="31" customFormat="1" ht="21.75" customHeight="1">
      <c r="A100" s="293"/>
      <c r="B100" s="123"/>
      <c r="C100" s="125"/>
      <c r="D100" s="298" t="s">
        <v>321</v>
      </c>
      <c r="E100" s="123"/>
      <c r="F100" s="258"/>
      <c r="G100" s="123"/>
      <c r="H100" s="123"/>
      <c r="I100" s="123"/>
      <c r="J100" s="123"/>
      <c r="K100" s="296"/>
      <c r="L100" s="181"/>
    </row>
    <row r="101" spans="1:12" s="31" customFormat="1" ht="21.75" customHeight="1">
      <c r="A101" s="292">
        <v>37</v>
      </c>
      <c r="B101" s="123" t="s">
        <v>271</v>
      </c>
      <c r="C101" s="124" t="s">
        <v>23</v>
      </c>
      <c r="D101" s="295" t="s">
        <v>55</v>
      </c>
      <c r="E101" s="123" t="s">
        <v>35</v>
      </c>
      <c r="F101" s="258">
        <v>40000</v>
      </c>
      <c r="G101" s="266" t="s">
        <v>2</v>
      </c>
      <c r="H101" s="266" t="s">
        <v>2</v>
      </c>
      <c r="I101" s="123" t="s">
        <v>18</v>
      </c>
      <c r="J101" s="123">
        <v>3</v>
      </c>
      <c r="K101" s="296"/>
      <c r="L101" s="181"/>
    </row>
    <row r="102" spans="1:12" s="31" customFormat="1" ht="21.75" customHeight="1">
      <c r="A102" s="293"/>
      <c r="B102" s="124"/>
      <c r="C102" s="124"/>
      <c r="D102" s="298" t="s">
        <v>321</v>
      </c>
      <c r="E102" s="123"/>
      <c r="F102" s="258"/>
      <c r="G102" s="123"/>
      <c r="H102" s="123"/>
      <c r="I102" s="123"/>
      <c r="J102" s="123"/>
      <c r="K102" s="296"/>
      <c r="L102" s="181"/>
    </row>
    <row r="103" spans="1:12" s="31" customFormat="1" ht="21.75" customHeight="1">
      <c r="A103" s="292">
        <v>38</v>
      </c>
      <c r="B103" s="123" t="s">
        <v>271</v>
      </c>
      <c r="C103" s="133" t="s">
        <v>256</v>
      </c>
      <c r="D103" s="295" t="s">
        <v>55</v>
      </c>
      <c r="E103" s="123" t="s">
        <v>35</v>
      </c>
      <c r="F103" s="258">
        <v>15000</v>
      </c>
      <c r="G103" s="266" t="s">
        <v>2</v>
      </c>
      <c r="H103" s="266" t="s">
        <v>2</v>
      </c>
      <c r="I103" s="123" t="s">
        <v>18</v>
      </c>
      <c r="J103" s="123">
        <v>5</v>
      </c>
      <c r="K103" s="296"/>
      <c r="L103" s="181"/>
    </row>
    <row r="104" spans="1:12" s="31" customFormat="1" ht="21.75" customHeight="1">
      <c r="A104" s="293"/>
      <c r="B104" s="123"/>
      <c r="C104" s="133"/>
      <c r="D104" s="298" t="s">
        <v>321</v>
      </c>
      <c r="E104" s="123"/>
      <c r="F104" s="258"/>
      <c r="G104" s="123"/>
      <c r="H104" s="123"/>
      <c r="I104" s="123"/>
      <c r="J104" s="123"/>
      <c r="K104" s="296"/>
      <c r="L104" s="181"/>
    </row>
    <row r="105" spans="1:12" s="31" customFormat="1" ht="21.75" customHeight="1">
      <c r="A105" s="292">
        <v>39</v>
      </c>
      <c r="B105" s="123" t="s">
        <v>283</v>
      </c>
      <c r="C105" s="133" t="s">
        <v>291</v>
      </c>
      <c r="D105" s="295" t="s">
        <v>55</v>
      </c>
      <c r="E105" s="123" t="s">
        <v>35</v>
      </c>
      <c r="F105" s="258">
        <v>6000</v>
      </c>
      <c r="G105" s="266" t="s">
        <v>2</v>
      </c>
      <c r="H105" s="266" t="s">
        <v>2</v>
      </c>
      <c r="I105" s="123" t="s">
        <v>18</v>
      </c>
      <c r="J105" s="123">
        <v>3</v>
      </c>
      <c r="K105" s="296"/>
      <c r="L105" s="181"/>
    </row>
    <row r="106" spans="1:12" s="31" customFormat="1" ht="21.75" customHeight="1">
      <c r="A106" s="293"/>
      <c r="B106" s="123"/>
      <c r="C106" s="125"/>
      <c r="D106" s="298" t="s">
        <v>321</v>
      </c>
      <c r="E106" s="123"/>
      <c r="F106" s="258"/>
      <c r="G106" s="124"/>
      <c r="H106" s="124"/>
      <c r="I106" s="265"/>
      <c r="J106" s="124"/>
      <c r="K106" s="296"/>
      <c r="L106" s="181"/>
    </row>
    <row r="107" spans="1:12" s="31" customFormat="1" ht="21.75" customHeight="1">
      <c r="A107" s="292">
        <v>40</v>
      </c>
      <c r="B107" s="123" t="s">
        <v>292</v>
      </c>
      <c r="C107" s="133" t="s">
        <v>364</v>
      </c>
      <c r="D107" s="295" t="s">
        <v>55</v>
      </c>
      <c r="E107" s="123" t="s">
        <v>35</v>
      </c>
      <c r="F107" s="258">
        <v>10000</v>
      </c>
      <c r="G107" s="266" t="s">
        <v>2</v>
      </c>
      <c r="H107" s="266" t="s">
        <v>2</v>
      </c>
      <c r="I107" s="123" t="s">
        <v>18</v>
      </c>
      <c r="J107" s="123">
        <v>3</v>
      </c>
      <c r="K107" s="296"/>
      <c r="L107" s="181"/>
    </row>
    <row r="108" spans="1:12" s="31" customFormat="1" ht="21.75" customHeight="1">
      <c r="A108" s="293"/>
      <c r="B108" s="123"/>
      <c r="C108" s="133"/>
      <c r="D108" s="298" t="s">
        <v>321</v>
      </c>
      <c r="E108" s="123"/>
      <c r="F108" s="258"/>
      <c r="G108" s="123"/>
      <c r="H108" s="123"/>
      <c r="I108" s="123"/>
      <c r="J108" s="123"/>
      <c r="K108" s="297"/>
      <c r="L108" s="181"/>
    </row>
    <row r="109" spans="1:12" s="31" customFormat="1" ht="21.75" customHeight="1">
      <c r="A109" s="292">
        <v>41</v>
      </c>
      <c r="B109" s="123" t="s">
        <v>271</v>
      </c>
      <c r="C109" s="124" t="s">
        <v>293</v>
      </c>
      <c r="D109" s="295" t="s">
        <v>55</v>
      </c>
      <c r="E109" s="123" t="s">
        <v>35</v>
      </c>
      <c r="F109" s="258">
        <v>500000</v>
      </c>
      <c r="G109" s="266" t="s">
        <v>2</v>
      </c>
      <c r="H109" s="266" t="s">
        <v>2</v>
      </c>
      <c r="I109" s="123" t="s">
        <v>18</v>
      </c>
      <c r="J109" s="123">
        <v>7</v>
      </c>
      <c r="K109" s="292"/>
      <c r="L109" s="181"/>
    </row>
    <row r="110" spans="1:12" s="31" customFormat="1" ht="21.75" customHeight="1">
      <c r="A110" s="299"/>
      <c r="B110" s="120"/>
      <c r="C110" s="121"/>
      <c r="D110" s="299"/>
      <c r="E110" s="120"/>
      <c r="F110" s="277"/>
      <c r="G110" s="120"/>
      <c r="H110" s="120"/>
      <c r="I110" s="120"/>
      <c r="J110" s="278"/>
      <c r="K110" s="300"/>
      <c r="L110" s="181"/>
    </row>
    <row r="111" spans="1:11" s="31" customFormat="1" ht="16.5" customHeight="1">
      <c r="A111" s="7"/>
      <c r="B111" s="2"/>
      <c r="C111" s="2"/>
      <c r="D111" s="7"/>
      <c r="E111" s="7"/>
      <c r="F111" s="19"/>
      <c r="G111" s="2"/>
      <c r="H111" s="2"/>
      <c r="I111" s="2"/>
      <c r="J111" s="7"/>
      <c r="K111" s="23"/>
    </row>
    <row r="112" spans="1:11" s="31" customFormat="1" ht="16.5" customHeight="1">
      <c r="A112" s="7"/>
      <c r="B112" s="2"/>
      <c r="C112" s="2"/>
      <c r="D112" s="7"/>
      <c r="E112" s="7"/>
      <c r="F112" s="19"/>
      <c r="G112" s="2"/>
      <c r="H112" s="2"/>
      <c r="I112" s="2"/>
      <c r="J112" s="7"/>
      <c r="K112" s="23"/>
    </row>
    <row r="113" spans="1:11" s="31" customFormat="1" ht="16.5" customHeight="1">
      <c r="A113" s="7"/>
      <c r="B113" s="2"/>
      <c r="C113" s="2"/>
      <c r="D113" s="7"/>
      <c r="E113" s="7"/>
      <c r="F113" s="19"/>
      <c r="G113" s="2"/>
      <c r="H113" s="2"/>
      <c r="I113" s="2"/>
      <c r="J113" s="7"/>
      <c r="K113" s="23"/>
    </row>
    <row r="114" ht="21">
      <c r="K114" s="28" t="s">
        <v>20</v>
      </c>
    </row>
    <row r="115" spans="1:11" s="31" customFormat="1" ht="23.25">
      <c r="A115" s="317" t="s">
        <v>320</v>
      </c>
      <c r="B115" s="317"/>
      <c r="C115" s="317"/>
      <c r="D115" s="317"/>
      <c r="E115" s="317"/>
      <c r="F115" s="317"/>
      <c r="G115" s="317"/>
      <c r="H115" s="317"/>
      <c r="I115" s="317"/>
      <c r="J115" s="317"/>
      <c r="K115" s="317"/>
    </row>
    <row r="116" spans="1:11" s="31" customFormat="1" ht="23.25">
      <c r="A116" s="317" t="s">
        <v>53</v>
      </c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</row>
    <row r="117" spans="1:11" s="31" customFormat="1" ht="19.5" customHeight="1" hidden="1">
      <c r="A117" s="32"/>
      <c r="B117" s="3"/>
      <c r="C117" s="3"/>
      <c r="D117" s="3"/>
      <c r="E117" s="32"/>
      <c r="F117" s="26"/>
      <c r="G117" s="3"/>
      <c r="H117" s="3"/>
      <c r="I117" s="3"/>
      <c r="J117" s="32"/>
      <c r="K117" s="33"/>
    </row>
    <row r="118" spans="1:12" s="31" customFormat="1" ht="21">
      <c r="A118" s="4" t="s">
        <v>3</v>
      </c>
      <c r="B118" s="4" t="s">
        <v>4</v>
      </c>
      <c r="C118" s="4" t="s">
        <v>7</v>
      </c>
      <c r="D118" s="4" t="s">
        <v>8</v>
      </c>
      <c r="E118" s="318" t="s">
        <v>1</v>
      </c>
      <c r="F118" s="319"/>
      <c r="G118" s="318" t="s">
        <v>10</v>
      </c>
      <c r="H118" s="319"/>
      <c r="I118" s="4" t="s">
        <v>12</v>
      </c>
      <c r="J118" s="4" t="s">
        <v>13</v>
      </c>
      <c r="K118" s="4" t="s">
        <v>0</v>
      </c>
      <c r="L118" s="181"/>
    </row>
    <row r="119" spans="1:12" s="31" customFormat="1" ht="21">
      <c r="A119" s="6"/>
      <c r="B119" s="6" t="s">
        <v>5</v>
      </c>
      <c r="C119" s="1"/>
      <c r="D119" s="6" t="s">
        <v>9</v>
      </c>
      <c r="E119" s="5" t="s">
        <v>39</v>
      </c>
      <c r="F119" s="13" t="s">
        <v>6</v>
      </c>
      <c r="G119" s="5" t="s">
        <v>11</v>
      </c>
      <c r="H119" s="5" t="s">
        <v>6</v>
      </c>
      <c r="I119" s="6"/>
      <c r="J119" s="6" t="s">
        <v>43</v>
      </c>
      <c r="K119" s="34"/>
      <c r="L119" s="181"/>
    </row>
    <row r="120" spans="1:12" s="31" customFormat="1" ht="21.75" customHeight="1">
      <c r="A120" s="4">
        <v>42</v>
      </c>
      <c r="B120" s="123" t="s">
        <v>327</v>
      </c>
      <c r="C120" s="124" t="s">
        <v>295</v>
      </c>
      <c r="D120" s="295" t="s">
        <v>55</v>
      </c>
      <c r="E120" s="123" t="s">
        <v>35</v>
      </c>
      <c r="F120" s="260">
        <v>2497000</v>
      </c>
      <c r="G120" s="266" t="s">
        <v>2</v>
      </c>
      <c r="H120" s="266" t="s">
        <v>2</v>
      </c>
      <c r="I120" s="123" t="s">
        <v>322</v>
      </c>
      <c r="J120" s="123">
        <v>60</v>
      </c>
      <c r="K120" s="15"/>
      <c r="L120" s="181"/>
    </row>
    <row r="121" spans="1:12" s="31" customFormat="1" ht="21.75" customHeight="1">
      <c r="A121" s="25"/>
      <c r="B121" s="123"/>
      <c r="C121" s="124" t="s">
        <v>365</v>
      </c>
      <c r="D121" s="15"/>
      <c r="E121" s="15"/>
      <c r="F121" s="16"/>
      <c r="G121" s="17"/>
      <c r="H121" s="17"/>
      <c r="I121" s="17"/>
      <c r="J121" s="15"/>
      <c r="K121" s="15"/>
      <c r="L121" s="181"/>
    </row>
    <row r="122" spans="1:12" s="31" customFormat="1" ht="21">
      <c r="A122" s="8"/>
      <c r="B122" s="14"/>
      <c r="C122" s="14"/>
      <c r="D122" s="15"/>
      <c r="E122" s="15"/>
      <c r="F122" s="16"/>
      <c r="G122" s="17"/>
      <c r="H122" s="17"/>
      <c r="I122" s="20"/>
      <c r="J122" s="25"/>
      <c r="K122" s="15"/>
      <c r="L122" s="181"/>
    </row>
    <row r="123" spans="1:12" s="31" customFormat="1" ht="21.75" customHeight="1">
      <c r="A123" s="15">
        <v>43</v>
      </c>
      <c r="B123" s="123" t="s">
        <v>275</v>
      </c>
      <c r="C123" s="124" t="s">
        <v>113</v>
      </c>
      <c r="D123" s="15" t="s">
        <v>55</v>
      </c>
      <c r="E123" s="265" t="s">
        <v>110</v>
      </c>
      <c r="F123" s="258">
        <v>36000</v>
      </c>
      <c r="G123" s="123" t="s">
        <v>108</v>
      </c>
      <c r="H123" s="123" t="s">
        <v>108</v>
      </c>
      <c r="I123" s="123" t="s">
        <v>18</v>
      </c>
      <c r="J123" s="123" t="s">
        <v>111</v>
      </c>
      <c r="K123" s="15"/>
      <c r="L123" s="181"/>
    </row>
    <row r="124" spans="1:12" s="31" customFormat="1" ht="21.75" customHeight="1">
      <c r="A124" s="15"/>
      <c r="B124" s="123"/>
      <c r="C124" s="124" t="s">
        <v>296</v>
      </c>
      <c r="D124" s="27" t="s">
        <v>147</v>
      </c>
      <c r="E124" s="265"/>
      <c r="F124" s="258"/>
      <c r="G124" s="123"/>
      <c r="H124" s="123"/>
      <c r="I124" s="123"/>
      <c r="J124" s="123"/>
      <c r="K124" s="15"/>
      <c r="L124" s="181"/>
    </row>
    <row r="125" spans="1:12" s="31" customFormat="1" ht="21">
      <c r="A125" s="15"/>
      <c r="B125" s="123"/>
      <c r="C125" s="124"/>
      <c r="D125" s="15"/>
      <c r="E125" s="123"/>
      <c r="F125" s="258"/>
      <c r="G125" s="123"/>
      <c r="H125" s="123"/>
      <c r="I125" s="265"/>
      <c r="J125" s="261"/>
      <c r="K125" s="15"/>
      <c r="L125" s="181"/>
    </row>
    <row r="126" spans="1:12" s="31" customFormat="1" ht="21.75" customHeight="1">
      <c r="A126" s="15">
        <v>44</v>
      </c>
      <c r="B126" s="175" t="s">
        <v>297</v>
      </c>
      <c r="C126" s="124" t="s">
        <v>113</v>
      </c>
      <c r="D126" s="15" t="s">
        <v>55</v>
      </c>
      <c r="E126" s="272" t="s">
        <v>110</v>
      </c>
      <c r="F126" s="258">
        <v>36000</v>
      </c>
      <c r="G126" s="123" t="s">
        <v>2</v>
      </c>
      <c r="H126" s="123" t="s">
        <v>2</v>
      </c>
      <c r="I126" s="265" t="s">
        <v>18</v>
      </c>
      <c r="J126" s="261" t="s">
        <v>111</v>
      </c>
      <c r="K126" s="15"/>
      <c r="L126" s="181"/>
    </row>
    <row r="127" spans="1:12" s="31" customFormat="1" ht="21.75" customHeight="1">
      <c r="A127" s="15"/>
      <c r="B127" s="175"/>
      <c r="C127" s="124" t="s">
        <v>112</v>
      </c>
      <c r="D127" s="27" t="s">
        <v>147</v>
      </c>
      <c r="E127" s="261"/>
      <c r="F127" s="258"/>
      <c r="G127" s="123"/>
      <c r="H127" s="123"/>
      <c r="I127" s="265"/>
      <c r="J127" s="261"/>
      <c r="K127" s="20"/>
      <c r="L127" s="181"/>
    </row>
    <row r="128" spans="1:12" s="31" customFormat="1" ht="21">
      <c r="A128" s="15"/>
      <c r="B128" s="175"/>
      <c r="C128" s="124"/>
      <c r="D128" s="15"/>
      <c r="E128" s="261"/>
      <c r="F128" s="258"/>
      <c r="G128" s="123"/>
      <c r="H128" s="123"/>
      <c r="I128" s="265"/>
      <c r="J128" s="261"/>
      <c r="K128" s="20"/>
      <c r="L128" s="181"/>
    </row>
    <row r="129" spans="1:12" s="31" customFormat="1" ht="21.75" customHeight="1">
      <c r="A129" s="15">
        <v>45</v>
      </c>
      <c r="B129" s="175" t="s">
        <v>275</v>
      </c>
      <c r="C129" s="124" t="s">
        <v>256</v>
      </c>
      <c r="D129" s="15" t="s">
        <v>55</v>
      </c>
      <c r="E129" s="272" t="s">
        <v>110</v>
      </c>
      <c r="F129" s="258">
        <v>74000</v>
      </c>
      <c r="G129" s="266" t="s">
        <v>2</v>
      </c>
      <c r="H129" s="266" t="s">
        <v>2</v>
      </c>
      <c r="I129" s="123" t="s">
        <v>18</v>
      </c>
      <c r="J129" s="123">
        <v>5</v>
      </c>
      <c r="K129" s="15"/>
      <c r="L129" s="181"/>
    </row>
    <row r="130" spans="1:12" s="31" customFormat="1" ht="21.75" customHeight="1">
      <c r="A130" s="15"/>
      <c r="B130" s="123"/>
      <c r="C130" s="124"/>
      <c r="D130" s="27" t="s">
        <v>147</v>
      </c>
      <c r="E130" s="265"/>
      <c r="F130" s="258"/>
      <c r="G130" s="123"/>
      <c r="H130" s="123"/>
      <c r="I130" s="265"/>
      <c r="J130" s="123"/>
      <c r="K130" s="15"/>
      <c r="L130" s="181"/>
    </row>
    <row r="131" spans="1:12" s="31" customFormat="1" ht="21.75" customHeight="1">
      <c r="A131" s="15">
        <v>46</v>
      </c>
      <c r="B131" s="175" t="s">
        <v>275</v>
      </c>
      <c r="C131" s="124" t="s">
        <v>14</v>
      </c>
      <c r="D131" s="15"/>
      <c r="E131" s="272" t="s">
        <v>110</v>
      </c>
      <c r="F131" s="258">
        <v>5000</v>
      </c>
      <c r="G131" s="266" t="s">
        <v>2</v>
      </c>
      <c r="H131" s="266" t="s">
        <v>2</v>
      </c>
      <c r="I131" s="123" t="s">
        <v>18</v>
      </c>
      <c r="J131" s="123">
        <v>3</v>
      </c>
      <c r="K131" s="15"/>
      <c r="L131" s="181"/>
    </row>
    <row r="132" spans="1:12" s="31" customFormat="1" ht="21.75" customHeight="1">
      <c r="A132" s="15"/>
      <c r="B132" s="123"/>
      <c r="C132" s="124"/>
      <c r="D132" s="15"/>
      <c r="E132" s="265"/>
      <c r="F132" s="258"/>
      <c r="G132" s="123"/>
      <c r="H132" s="123"/>
      <c r="I132" s="123"/>
      <c r="J132" s="261"/>
      <c r="K132" s="17"/>
      <c r="L132" s="181"/>
    </row>
    <row r="133" spans="1:12" s="31" customFormat="1" ht="21.75" customHeight="1">
      <c r="A133" s="15">
        <v>47</v>
      </c>
      <c r="B133" s="123" t="s">
        <v>275</v>
      </c>
      <c r="C133" s="124" t="s">
        <v>23</v>
      </c>
      <c r="D133" s="15" t="s">
        <v>55</v>
      </c>
      <c r="E133" s="265" t="s">
        <v>110</v>
      </c>
      <c r="F133" s="258">
        <v>100000</v>
      </c>
      <c r="G133" s="123" t="s">
        <v>108</v>
      </c>
      <c r="H133" s="123" t="s">
        <v>108</v>
      </c>
      <c r="I133" s="123" t="s">
        <v>18</v>
      </c>
      <c r="J133" s="123">
        <v>3</v>
      </c>
      <c r="K133" s="15"/>
      <c r="L133" s="181"/>
    </row>
    <row r="134" spans="1:12" s="31" customFormat="1" ht="21.75" customHeight="1">
      <c r="A134" s="15"/>
      <c r="B134" s="123"/>
      <c r="C134" s="124"/>
      <c r="D134" s="27" t="s">
        <v>147</v>
      </c>
      <c r="E134" s="265"/>
      <c r="F134" s="258"/>
      <c r="G134" s="123"/>
      <c r="H134" s="123"/>
      <c r="I134" s="123"/>
      <c r="J134" s="261"/>
      <c r="K134" s="17"/>
      <c r="L134" s="181"/>
    </row>
    <row r="135" spans="1:12" s="31" customFormat="1" ht="21.75" customHeight="1">
      <c r="A135" s="15">
        <v>48</v>
      </c>
      <c r="B135" s="123" t="s">
        <v>275</v>
      </c>
      <c r="C135" s="124" t="s">
        <v>47</v>
      </c>
      <c r="D135" s="15" t="s">
        <v>55</v>
      </c>
      <c r="E135" s="265" t="s">
        <v>110</v>
      </c>
      <c r="F135" s="257">
        <v>100000</v>
      </c>
      <c r="G135" s="123" t="s">
        <v>108</v>
      </c>
      <c r="H135" s="123" t="s">
        <v>108</v>
      </c>
      <c r="I135" s="123" t="s">
        <v>18</v>
      </c>
      <c r="J135" s="123">
        <v>3</v>
      </c>
      <c r="K135" s="15"/>
      <c r="L135" s="181"/>
    </row>
    <row r="136" spans="1:12" s="31" customFormat="1" ht="21.75" customHeight="1">
      <c r="A136" s="25"/>
      <c r="B136" s="124"/>
      <c r="C136" s="124"/>
      <c r="D136" s="27" t="s">
        <v>147</v>
      </c>
      <c r="E136" s="124"/>
      <c r="F136" s="124"/>
      <c r="G136" s="124"/>
      <c r="H136" s="124"/>
      <c r="I136" s="124"/>
      <c r="J136" s="124"/>
      <c r="K136" s="15"/>
      <c r="L136" s="181"/>
    </row>
    <row r="137" spans="1:12" s="31" customFormat="1" ht="21.75" customHeight="1">
      <c r="A137" s="15">
        <v>49</v>
      </c>
      <c r="B137" s="123" t="s">
        <v>275</v>
      </c>
      <c r="C137" s="124" t="s">
        <v>46</v>
      </c>
      <c r="D137" s="15"/>
      <c r="E137" s="265" t="s">
        <v>110</v>
      </c>
      <c r="F137" s="257">
        <v>76000</v>
      </c>
      <c r="G137" s="123" t="s">
        <v>108</v>
      </c>
      <c r="H137" s="123" t="s">
        <v>108</v>
      </c>
      <c r="I137" s="123" t="s">
        <v>18</v>
      </c>
      <c r="J137" s="123">
        <v>3</v>
      </c>
      <c r="K137" s="21"/>
      <c r="L137" s="181"/>
    </row>
    <row r="138" spans="1:12" s="31" customFormat="1" ht="21.75" customHeight="1">
      <c r="A138" s="15"/>
      <c r="B138" s="124"/>
      <c r="C138" s="124"/>
      <c r="E138" s="265"/>
      <c r="F138" s="124"/>
      <c r="G138" s="124"/>
      <c r="H138" s="124"/>
      <c r="I138" s="124"/>
      <c r="J138" s="124"/>
      <c r="K138" s="20"/>
      <c r="L138" s="181"/>
    </row>
    <row r="139" spans="1:11" s="31" customFormat="1" ht="17.25" customHeight="1">
      <c r="A139" s="6"/>
      <c r="B139" s="120"/>
      <c r="C139" s="121"/>
      <c r="D139" s="34"/>
      <c r="E139" s="6"/>
      <c r="F139" s="18"/>
      <c r="G139" s="6"/>
      <c r="H139" s="6"/>
      <c r="I139" s="6"/>
      <c r="J139" s="6"/>
      <c r="K139" s="22"/>
    </row>
    <row r="140" spans="1:11" s="31" customFormat="1" ht="17.25" customHeight="1">
      <c r="A140" s="7"/>
      <c r="B140" s="128"/>
      <c r="C140" s="129"/>
      <c r="D140" s="35"/>
      <c r="E140" s="7"/>
      <c r="F140" s="19"/>
      <c r="G140" s="7"/>
      <c r="H140" s="7"/>
      <c r="I140" s="7"/>
      <c r="J140" s="7"/>
      <c r="K140" s="23"/>
    </row>
    <row r="141" ht="21">
      <c r="K141" s="28" t="s">
        <v>20</v>
      </c>
    </row>
    <row r="142" spans="1:11" s="31" customFormat="1" ht="23.25">
      <c r="A142" s="317" t="s">
        <v>319</v>
      </c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</row>
    <row r="143" spans="1:11" s="31" customFormat="1" ht="23.25">
      <c r="A143" s="317" t="s">
        <v>53</v>
      </c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</row>
    <row r="144" spans="1:11" s="31" customFormat="1" ht="19.5" customHeight="1" hidden="1">
      <c r="A144" s="32"/>
      <c r="B144" s="3"/>
      <c r="C144" s="3"/>
      <c r="D144" s="3"/>
      <c r="E144" s="32"/>
      <c r="F144" s="26"/>
      <c r="G144" s="3"/>
      <c r="H144" s="3"/>
      <c r="I144" s="3"/>
      <c r="J144" s="32"/>
      <c r="K144" s="33"/>
    </row>
    <row r="145" spans="1:12" s="31" customFormat="1" ht="21">
      <c r="A145" s="4" t="s">
        <v>3</v>
      </c>
      <c r="B145" s="4" t="s">
        <v>4</v>
      </c>
      <c r="C145" s="4" t="s">
        <v>7</v>
      </c>
      <c r="D145" s="4" t="s">
        <v>8</v>
      </c>
      <c r="E145" s="318" t="s">
        <v>1</v>
      </c>
      <c r="F145" s="319"/>
      <c r="G145" s="318" t="s">
        <v>10</v>
      </c>
      <c r="H145" s="319"/>
      <c r="I145" s="4" t="s">
        <v>12</v>
      </c>
      <c r="J145" s="4" t="s">
        <v>13</v>
      </c>
      <c r="K145" s="4" t="s">
        <v>0</v>
      </c>
      <c r="L145" s="181"/>
    </row>
    <row r="146" spans="1:12" s="31" customFormat="1" ht="21">
      <c r="A146" s="6"/>
      <c r="B146" s="6" t="s">
        <v>5</v>
      </c>
      <c r="C146" s="1"/>
      <c r="D146" s="6" t="s">
        <v>9</v>
      </c>
      <c r="E146" s="5" t="s">
        <v>39</v>
      </c>
      <c r="F146" s="13" t="s">
        <v>6</v>
      </c>
      <c r="G146" s="5" t="s">
        <v>11</v>
      </c>
      <c r="H146" s="5" t="s">
        <v>6</v>
      </c>
      <c r="I146" s="6"/>
      <c r="J146" s="6" t="s">
        <v>43</v>
      </c>
      <c r="K146" s="34"/>
      <c r="L146" s="181"/>
    </row>
    <row r="147" spans="1:12" s="31" customFormat="1" ht="21.75" customHeight="1">
      <c r="A147" s="4">
        <v>50</v>
      </c>
      <c r="B147" s="123" t="s">
        <v>271</v>
      </c>
      <c r="C147" s="124" t="s">
        <v>14</v>
      </c>
      <c r="D147" s="20" t="s">
        <v>323</v>
      </c>
      <c r="E147" s="284" t="s">
        <v>307</v>
      </c>
      <c r="F147" s="258">
        <v>30000</v>
      </c>
      <c r="G147" s="266" t="s">
        <v>2</v>
      </c>
      <c r="H147" s="266" t="s">
        <v>2</v>
      </c>
      <c r="I147" s="123" t="s">
        <v>18</v>
      </c>
      <c r="J147" s="123">
        <v>3</v>
      </c>
      <c r="K147" s="20"/>
      <c r="L147" s="181"/>
    </row>
    <row r="148" spans="1:12" s="31" customFormat="1" ht="18" customHeight="1">
      <c r="A148" s="25"/>
      <c r="B148" s="136"/>
      <c r="C148" s="124"/>
      <c r="D148" s="15"/>
      <c r="E148" s="285"/>
      <c r="F148" s="258"/>
      <c r="G148" s="124"/>
      <c r="H148" s="124"/>
      <c r="I148" s="124"/>
      <c r="J148" s="124"/>
      <c r="K148" s="20"/>
      <c r="L148" s="181"/>
    </row>
    <row r="149" spans="1:12" s="31" customFormat="1" ht="21.75" customHeight="1">
      <c r="A149" s="15">
        <v>51</v>
      </c>
      <c r="B149" s="123" t="s">
        <v>271</v>
      </c>
      <c r="C149" s="124" t="s">
        <v>22</v>
      </c>
      <c r="D149" s="20" t="s">
        <v>323</v>
      </c>
      <c r="E149" s="284" t="s">
        <v>307</v>
      </c>
      <c r="F149" s="258">
        <v>10000</v>
      </c>
      <c r="G149" s="266" t="s">
        <v>2</v>
      </c>
      <c r="H149" s="266" t="s">
        <v>2</v>
      </c>
      <c r="I149" s="123" t="s">
        <v>18</v>
      </c>
      <c r="J149" s="123">
        <v>3</v>
      </c>
      <c r="K149" s="15"/>
      <c r="L149" s="181"/>
    </row>
    <row r="150" spans="1:12" s="31" customFormat="1" ht="18.75" customHeight="1">
      <c r="A150" s="15"/>
      <c r="B150" s="123"/>
      <c r="C150" s="124"/>
      <c r="D150" s="15"/>
      <c r="E150" s="123"/>
      <c r="F150" s="258"/>
      <c r="G150" s="123"/>
      <c r="H150" s="123"/>
      <c r="I150" s="123"/>
      <c r="J150" s="123"/>
      <c r="K150" s="15"/>
      <c r="L150" s="181"/>
    </row>
    <row r="151" spans="1:12" s="31" customFormat="1" ht="21.75" customHeight="1">
      <c r="A151" s="15">
        <v>52</v>
      </c>
      <c r="B151" s="123" t="s">
        <v>271</v>
      </c>
      <c r="C151" s="124" t="s">
        <v>15</v>
      </c>
      <c r="D151" s="20" t="s">
        <v>323</v>
      </c>
      <c r="E151" s="284" t="s">
        <v>307</v>
      </c>
      <c r="F151" s="258">
        <v>20000</v>
      </c>
      <c r="G151" s="266" t="s">
        <v>2</v>
      </c>
      <c r="H151" s="266" t="s">
        <v>2</v>
      </c>
      <c r="I151" s="123" t="s">
        <v>18</v>
      </c>
      <c r="J151" s="123">
        <v>3</v>
      </c>
      <c r="K151" s="15"/>
      <c r="L151" s="181"/>
    </row>
    <row r="152" spans="1:12" s="31" customFormat="1" ht="17.25" customHeight="1">
      <c r="A152" s="15"/>
      <c r="B152" s="123"/>
      <c r="C152" s="124"/>
      <c r="D152" s="15"/>
      <c r="E152" s="284"/>
      <c r="F152" s="258"/>
      <c r="G152" s="123"/>
      <c r="H152" s="123"/>
      <c r="I152" s="123"/>
      <c r="J152" s="123"/>
      <c r="K152" s="17"/>
      <c r="L152" s="181"/>
    </row>
    <row r="153" spans="1:12" s="31" customFormat="1" ht="21.75" customHeight="1">
      <c r="A153" s="15">
        <v>53</v>
      </c>
      <c r="B153" s="123" t="s">
        <v>283</v>
      </c>
      <c r="C153" s="124" t="s">
        <v>299</v>
      </c>
      <c r="D153" s="20" t="s">
        <v>323</v>
      </c>
      <c r="E153" s="284" t="s">
        <v>307</v>
      </c>
      <c r="F153" s="258">
        <v>16500</v>
      </c>
      <c r="G153" s="266" t="s">
        <v>2</v>
      </c>
      <c r="H153" s="266" t="s">
        <v>2</v>
      </c>
      <c r="I153" s="123" t="s">
        <v>18</v>
      </c>
      <c r="J153" s="123">
        <v>3</v>
      </c>
      <c r="K153" s="15"/>
      <c r="L153" s="181"/>
    </row>
    <row r="154" spans="1:12" s="31" customFormat="1" ht="15.75" customHeight="1">
      <c r="A154" s="15"/>
      <c r="B154" s="123"/>
      <c r="C154" s="124"/>
      <c r="D154" s="15"/>
      <c r="E154" s="284"/>
      <c r="F154" s="258"/>
      <c r="G154" s="123"/>
      <c r="H154" s="123"/>
      <c r="I154" s="123"/>
      <c r="J154" s="123"/>
      <c r="K154" s="17"/>
      <c r="L154" s="181"/>
    </row>
    <row r="155" spans="1:12" s="31" customFormat="1" ht="21.75" customHeight="1">
      <c r="A155" s="15">
        <v>54</v>
      </c>
      <c r="B155" s="123" t="s">
        <v>283</v>
      </c>
      <c r="C155" s="124" t="s">
        <v>300</v>
      </c>
      <c r="D155" s="20" t="s">
        <v>323</v>
      </c>
      <c r="E155" s="284" t="s">
        <v>307</v>
      </c>
      <c r="F155" s="258">
        <v>11000</v>
      </c>
      <c r="G155" s="266" t="s">
        <v>2</v>
      </c>
      <c r="H155" s="266" t="s">
        <v>2</v>
      </c>
      <c r="I155" s="123" t="s">
        <v>18</v>
      </c>
      <c r="J155" s="123">
        <v>3</v>
      </c>
      <c r="K155" s="17"/>
      <c r="L155" s="181"/>
    </row>
    <row r="156" spans="1:12" s="31" customFormat="1" ht="16.5" customHeight="1">
      <c r="A156" s="15"/>
      <c r="B156" s="126"/>
      <c r="C156" s="124"/>
      <c r="D156" s="15"/>
      <c r="E156" s="123"/>
      <c r="F156" s="258"/>
      <c r="G156" s="123"/>
      <c r="H156" s="123"/>
      <c r="I156" s="123"/>
      <c r="J156" s="123"/>
      <c r="K156" s="17"/>
      <c r="L156" s="181"/>
    </row>
    <row r="157" spans="1:12" s="31" customFormat="1" ht="21.75" customHeight="1">
      <c r="A157" s="15">
        <v>55</v>
      </c>
      <c r="B157" s="123" t="s">
        <v>283</v>
      </c>
      <c r="C157" s="124" t="s">
        <v>301</v>
      </c>
      <c r="D157" s="20" t="s">
        <v>323</v>
      </c>
      <c r="E157" s="284" t="s">
        <v>307</v>
      </c>
      <c r="F157" s="258">
        <v>7000</v>
      </c>
      <c r="G157" s="266" t="s">
        <v>2</v>
      </c>
      <c r="H157" s="266" t="s">
        <v>2</v>
      </c>
      <c r="I157" s="123" t="s">
        <v>18</v>
      </c>
      <c r="J157" s="123">
        <v>3</v>
      </c>
      <c r="K157" s="17"/>
      <c r="L157" s="181"/>
    </row>
    <row r="158" spans="1:12" s="31" customFormat="1" ht="19.5" customHeight="1">
      <c r="A158" s="15"/>
      <c r="B158" s="123"/>
      <c r="C158" s="124"/>
      <c r="D158" s="15"/>
      <c r="E158" s="284"/>
      <c r="F158" s="258"/>
      <c r="G158" s="123"/>
      <c r="H158" s="123"/>
      <c r="I158" s="123"/>
      <c r="J158" s="123"/>
      <c r="K158" s="17"/>
      <c r="L158" s="181"/>
    </row>
    <row r="159" spans="1:12" s="31" customFormat="1" ht="21.75" customHeight="1">
      <c r="A159" s="15">
        <v>56</v>
      </c>
      <c r="B159" s="123" t="s">
        <v>283</v>
      </c>
      <c r="C159" s="124" t="s">
        <v>302</v>
      </c>
      <c r="D159" s="20" t="s">
        <v>323</v>
      </c>
      <c r="E159" s="284" t="s">
        <v>307</v>
      </c>
      <c r="F159" s="258">
        <v>30000</v>
      </c>
      <c r="G159" s="266" t="s">
        <v>2</v>
      </c>
      <c r="H159" s="266" t="s">
        <v>2</v>
      </c>
      <c r="I159" s="123" t="s">
        <v>18</v>
      </c>
      <c r="J159" s="123">
        <v>5</v>
      </c>
      <c r="K159" s="17"/>
      <c r="L159" s="181"/>
    </row>
    <row r="160" spans="1:12" s="31" customFormat="1" ht="21.75" customHeight="1">
      <c r="A160" s="25"/>
      <c r="B160" s="123"/>
      <c r="C160" s="124" t="s">
        <v>119</v>
      </c>
      <c r="D160" s="15"/>
      <c r="E160" s="284"/>
      <c r="F160" s="258"/>
      <c r="G160" s="123"/>
      <c r="H160" s="123"/>
      <c r="I160" s="123"/>
      <c r="J160" s="123"/>
      <c r="K160" s="17"/>
      <c r="L160" s="181"/>
    </row>
    <row r="161" spans="1:12" s="31" customFormat="1" ht="15.75" customHeight="1">
      <c r="A161" s="25"/>
      <c r="B161" s="123"/>
      <c r="C161" s="124"/>
      <c r="D161" s="180"/>
      <c r="E161" s="284"/>
      <c r="F161" s="258"/>
      <c r="G161" s="123"/>
      <c r="H161" s="123"/>
      <c r="I161" s="123"/>
      <c r="J161" s="123"/>
      <c r="K161" s="17"/>
      <c r="L161" s="181"/>
    </row>
    <row r="162" spans="1:12" s="31" customFormat="1" ht="21.75" customHeight="1">
      <c r="A162" s="15">
        <v>57</v>
      </c>
      <c r="B162" s="126">
        <v>21916</v>
      </c>
      <c r="C162" s="124" t="s">
        <v>267</v>
      </c>
      <c r="D162" s="20" t="s">
        <v>323</v>
      </c>
      <c r="E162" s="284" t="s">
        <v>307</v>
      </c>
      <c r="F162" s="258">
        <v>60000</v>
      </c>
      <c r="G162" s="266" t="s">
        <v>2</v>
      </c>
      <c r="H162" s="266" t="s">
        <v>2</v>
      </c>
      <c r="I162" s="123" t="s">
        <v>18</v>
      </c>
      <c r="J162" s="123">
        <v>5</v>
      </c>
      <c r="K162" s="17"/>
      <c r="L162" s="181"/>
    </row>
    <row r="163" spans="1:12" s="31" customFormat="1" ht="21.75" customHeight="1">
      <c r="A163" s="15"/>
      <c r="B163" s="123"/>
      <c r="C163" s="124" t="s">
        <v>268</v>
      </c>
      <c r="D163" s="15"/>
      <c r="E163" s="284"/>
      <c r="F163" s="258"/>
      <c r="G163" s="123"/>
      <c r="H163" s="123"/>
      <c r="I163" s="123"/>
      <c r="J163" s="123"/>
      <c r="K163" s="17"/>
      <c r="L163" s="181"/>
    </row>
    <row r="164" spans="1:12" s="31" customFormat="1" ht="15.75" customHeight="1">
      <c r="A164" s="15"/>
      <c r="B164" s="123"/>
      <c r="C164" s="124"/>
      <c r="D164" s="180"/>
      <c r="E164" s="284"/>
      <c r="F164" s="258"/>
      <c r="G164" s="123"/>
      <c r="H164" s="123"/>
      <c r="I164" s="123"/>
      <c r="J164" s="123"/>
      <c r="K164" s="17"/>
      <c r="L164" s="181"/>
    </row>
    <row r="165" spans="1:12" s="31" customFormat="1" ht="21.75" customHeight="1">
      <c r="A165" s="15">
        <v>58</v>
      </c>
      <c r="B165" s="123" t="s">
        <v>271</v>
      </c>
      <c r="C165" s="124" t="s">
        <v>367</v>
      </c>
      <c r="D165" s="20" t="s">
        <v>323</v>
      </c>
      <c r="E165" s="284" t="s">
        <v>307</v>
      </c>
      <c r="F165" s="258">
        <v>50000</v>
      </c>
      <c r="G165" s="123" t="s">
        <v>2</v>
      </c>
      <c r="H165" s="123" t="s">
        <v>2</v>
      </c>
      <c r="I165" s="123" t="s">
        <v>18</v>
      </c>
      <c r="J165" s="123">
        <v>3</v>
      </c>
      <c r="K165" s="25"/>
      <c r="L165" s="181"/>
    </row>
    <row r="166" spans="1:12" s="31" customFormat="1" ht="21.75" customHeight="1">
      <c r="A166" s="15"/>
      <c r="B166" s="123"/>
      <c r="C166" s="124" t="s">
        <v>347</v>
      </c>
      <c r="D166" s="25"/>
      <c r="E166" s="25"/>
      <c r="F166" s="187"/>
      <c r="G166" s="25"/>
      <c r="H166" s="25"/>
      <c r="I166" s="25"/>
      <c r="J166" s="25"/>
      <c r="K166" s="25"/>
      <c r="L166" s="181"/>
    </row>
    <row r="167" spans="1:12" s="31" customFormat="1" ht="21.75" customHeight="1">
      <c r="A167" s="6"/>
      <c r="B167" s="120"/>
      <c r="C167" s="121"/>
      <c r="D167" s="188"/>
      <c r="E167" s="188"/>
      <c r="F167" s="188"/>
      <c r="G167" s="188"/>
      <c r="H167" s="188"/>
      <c r="I167" s="188"/>
      <c r="J167" s="188"/>
      <c r="K167" s="188"/>
      <c r="L167" s="182"/>
    </row>
    <row r="168" spans="1:12" s="31" customFormat="1" ht="21.75" customHeight="1">
      <c r="A168" s="7"/>
      <c r="B168" s="128"/>
      <c r="C168" s="129"/>
      <c r="D168" s="182"/>
      <c r="E168" s="182"/>
      <c r="F168" s="182"/>
      <c r="G168" s="182"/>
      <c r="H168" s="182"/>
      <c r="I168" s="182"/>
      <c r="J168" s="182"/>
      <c r="K168" s="182"/>
      <c r="L168" s="182"/>
    </row>
    <row r="169" spans="1:11" s="31" customFormat="1" ht="21.75" customHeight="1">
      <c r="A169" s="28"/>
      <c r="B169" s="29"/>
      <c r="C169" s="29"/>
      <c r="D169" s="29"/>
      <c r="E169" s="28"/>
      <c r="F169" s="30"/>
      <c r="G169" s="29"/>
      <c r="H169" s="29"/>
      <c r="I169" s="29"/>
      <c r="J169" s="28"/>
      <c r="K169" s="28" t="s">
        <v>20</v>
      </c>
    </row>
    <row r="170" spans="1:11" s="31" customFormat="1" ht="21.75" customHeight="1">
      <c r="A170" s="317" t="s">
        <v>320</v>
      </c>
      <c r="B170" s="317"/>
      <c r="C170" s="317"/>
      <c r="D170" s="317"/>
      <c r="E170" s="317"/>
      <c r="F170" s="317"/>
      <c r="G170" s="317"/>
      <c r="H170" s="317"/>
      <c r="I170" s="317"/>
      <c r="J170" s="317"/>
      <c r="K170" s="317"/>
    </row>
    <row r="171" spans="1:11" s="31" customFormat="1" ht="21.75" customHeight="1">
      <c r="A171" s="317" t="s">
        <v>53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</row>
    <row r="172" spans="1:12" s="31" customFormat="1" ht="21.75" customHeight="1">
      <c r="A172" s="4" t="s">
        <v>3</v>
      </c>
      <c r="B172" s="4" t="s">
        <v>4</v>
      </c>
      <c r="C172" s="4" t="s">
        <v>7</v>
      </c>
      <c r="D172" s="4" t="s">
        <v>8</v>
      </c>
      <c r="E172" s="318" t="s">
        <v>1</v>
      </c>
      <c r="F172" s="319"/>
      <c r="G172" s="318" t="s">
        <v>10</v>
      </c>
      <c r="H172" s="319"/>
      <c r="I172" s="4" t="s">
        <v>12</v>
      </c>
      <c r="J172" s="4" t="s">
        <v>13</v>
      </c>
      <c r="K172" s="4" t="s">
        <v>0</v>
      </c>
      <c r="L172" s="181"/>
    </row>
    <row r="173" spans="1:12" s="31" customFormat="1" ht="21.75" customHeight="1">
      <c r="A173" s="6"/>
      <c r="B173" s="6" t="s">
        <v>5</v>
      </c>
      <c r="C173" s="1"/>
      <c r="D173" s="6" t="s">
        <v>9</v>
      </c>
      <c r="E173" s="5" t="s">
        <v>39</v>
      </c>
      <c r="F173" s="13" t="s">
        <v>6</v>
      </c>
      <c r="G173" s="5" t="s">
        <v>11</v>
      </c>
      <c r="H173" s="5" t="s">
        <v>6</v>
      </c>
      <c r="I173" s="6"/>
      <c r="J173" s="6" t="s">
        <v>43</v>
      </c>
      <c r="K173" s="34"/>
      <c r="L173" s="181"/>
    </row>
    <row r="174" spans="1:12" s="31" customFormat="1" ht="21.75" customHeight="1">
      <c r="A174" s="15">
        <v>59</v>
      </c>
      <c r="B174" s="123" t="s">
        <v>271</v>
      </c>
      <c r="C174" s="124" t="s">
        <v>345</v>
      </c>
      <c r="D174" s="20" t="s">
        <v>323</v>
      </c>
      <c r="E174" s="284" t="s">
        <v>307</v>
      </c>
      <c r="F174" s="258">
        <v>864400</v>
      </c>
      <c r="G174" s="123" t="s">
        <v>2</v>
      </c>
      <c r="H174" s="123" t="s">
        <v>2</v>
      </c>
      <c r="I174" s="123" t="s">
        <v>303</v>
      </c>
      <c r="J174" s="123" t="s">
        <v>304</v>
      </c>
      <c r="K174" s="27"/>
      <c r="L174" s="181"/>
    </row>
    <row r="175" spans="1:12" s="31" customFormat="1" ht="21.75" customHeight="1">
      <c r="A175" s="15"/>
      <c r="B175" s="123"/>
      <c r="C175" s="124" t="s">
        <v>263</v>
      </c>
      <c r="D175" s="25"/>
      <c r="E175" s="25"/>
      <c r="F175" s="187"/>
      <c r="G175" s="25"/>
      <c r="H175" s="25"/>
      <c r="I175" s="25"/>
      <c r="J175" s="25"/>
      <c r="K175" s="27"/>
      <c r="L175" s="181"/>
    </row>
    <row r="176" spans="1:12" s="31" customFormat="1" ht="21.75" customHeight="1">
      <c r="A176" s="15"/>
      <c r="B176" s="123"/>
      <c r="C176" s="124" t="s">
        <v>366</v>
      </c>
      <c r="D176" s="20"/>
      <c r="E176" s="284"/>
      <c r="F176" s="258"/>
      <c r="G176" s="123"/>
      <c r="H176" s="123"/>
      <c r="I176" s="123"/>
      <c r="J176" s="123"/>
      <c r="K176" s="25"/>
      <c r="L176" s="181"/>
    </row>
    <row r="177" spans="1:12" s="31" customFormat="1" ht="21.75" customHeight="1">
      <c r="A177" s="25"/>
      <c r="B177" s="123"/>
      <c r="C177" s="124" t="s">
        <v>119</v>
      </c>
      <c r="D177" s="25"/>
      <c r="E177" s="284"/>
      <c r="F177" s="258"/>
      <c r="G177" s="123"/>
      <c r="H177" s="123"/>
      <c r="I177" s="123"/>
      <c r="J177" s="123"/>
      <c r="K177" s="25"/>
      <c r="L177" s="181"/>
    </row>
    <row r="178" spans="1:12" s="31" customFormat="1" ht="21.75" customHeight="1">
      <c r="A178" s="25"/>
      <c r="B178" s="123"/>
      <c r="C178" s="137"/>
      <c r="D178" s="25"/>
      <c r="E178" s="284"/>
      <c r="F178" s="258"/>
      <c r="G178" s="266"/>
      <c r="H178" s="266"/>
      <c r="I178" s="123"/>
      <c r="J178" s="123"/>
      <c r="K178" s="25"/>
      <c r="L178" s="181"/>
    </row>
    <row r="179" spans="1:12" s="31" customFormat="1" ht="21.75" customHeight="1">
      <c r="A179" s="15">
        <v>60</v>
      </c>
      <c r="B179" s="123" t="s">
        <v>271</v>
      </c>
      <c r="C179" s="124" t="s">
        <v>93</v>
      </c>
      <c r="D179" s="20" t="s">
        <v>323</v>
      </c>
      <c r="E179" s="284" t="s">
        <v>307</v>
      </c>
      <c r="F179" s="258">
        <v>10000</v>
      </c>
      <c r="G179" s="266" t="s">
        <v>2</v>
      </c>
      <c r="H179" s="266" t="s">
        <v>2</v>
      </c>
      <c r="I179" s="123" t="s">
        <v>18</v>
      </c>
      <c r="J179" s="123">
        <v>3</v>
      </c>
      <c r="K179" s="25"/>
      <c r="L179" s="181"/>
    </row>
    <row r="180" spans="1:12" s="31" customFormat="1" ht="17.25" customHeight="1">
      <c r="A180" s="25"/>
      <c r="B180" s="123"/>
      <c r="C180" s="124"/>
      <c r="D180" s="25"/>
      <c r="E180" s="284"/>
      <c r="F180" s="258"/>
      <c r="G180" s="123"/>
      <c r="H180" s="123"/>
      <c r="I180" s="123"/>
      <c r="J180" s="123"/>
      <c r="K180" s="25"/>
      <c r="L180" s="181"/>
    </row>
    <row r="181" spans="1:12" s="31" customFormat="1" ht="21.75" customHeight="1">
      <c r="A181" s="15">
        <v>61</v>
      </c>
      <c r="B181" s="123" t="s">
        <v>271</v>
      </c>
      <c r="C181" s="124" t="s">
        <v>40</v>
      </c>
      <c r="D181" s="20" t="s">
        <v>323</v>
      </c>
      <c r="E181" s="284" t="s">
        <v>307</v>
      </c>
      <c r="F181" s="258">
        <v>10000</v>
      </c>
      <c r="G181" s="266" t="s">
        <v>2</v>
      </c>
      <c r="H181" s="266" t="s">
        <v>2</v>
      </c>
      <c r="I181" s="123" t="s">
        <v>18</v>
      </c>
      <c r="J181" s="123">
        <v>3</v>
      </c>
      <c r="K181" s="25"/>
      <c r="L181" s="181"/>
    </row>
    <row r="182" spans="1:12" s="31" customFormat="1" ht="15.75" customHeight="1">
      <c r="A182" s="15"/>
      <c r="B182" s="123"/>
      <c r="C182" s="124"/>
      <c r="D182" s="25"/>
      <c r="E182" s="284"/>
      <c r="F182" s="258"/>
      <c r="G182" s="123"/>
      <c r="H182" s="123"/>
      <c r="I182" s="123"/>
      <c r="J182" s="123"/>
      <c r="K182" s="25"/>
      <c r="L182" s="181"/>
    </row>
    <row r="183" spans="1:12" s="31" customFormat="1" ht="21.75" customHeight="1">
      <c r="A183" s="15">
        <v>62</v>
      </c>
      <c r="B183" s="123" t="s">
        <v>271</v>
      </c>
      <c r="C183" s="124" t="s">
        <v>264</v>
      </c>
      <c r="D183" s="20" t="s">
        <v>323</v>
      </c>
      <c r="E183" s="284" t="s">
        <v>305</v>
      </c>
      <c r="F183" s="258">
        <v>20000</v>
      </c>
      <c r="G183" s="266" t="s">
        <v>2</v>
      </c>
      <c r="H183" s="266" t="s">
        <v>2</v>
      </c>
      <c r="I183" s="123" t="s">
        <v>18</v>
      </c>
      <c r="J183" s="123">
        <v>3</v>
      </c>
      <c r="K183" s="25"/>
      <c r="L183" s="181"/>
    </row>
    <row r="184" spans="1:12" s="31" customFormat="1" ht="21.75" customHeight="1">
      <c r="A184" s="15"/>
      <c r="B184" s="123"/>
      <c r="C184" s="124" t="s">
        <v>265</v>
      </c>
      <c r="D184" s="25"/>
      <c r="E184" s="284" t="s">
        <v>306</v>
      </c>
      <c r="F184" s="258"/>
      <c r="G184" s="266"/>
      <c r="H184" s="266"/>
      <c r="I184" s="123"/>
      <c r="J184" s="123"/>
      <c r="K184" s="25"/>
      <c r="L184" s="181"/>
    </row>
    <row r="185" spans="1:12" s="31" customFormat="1" ht="18" customHeight="1">
      <c r="A185" s="15"/>
      <c r="B185" s="123"/>
      <c r="C185" s="124"/>
      <c r="D185" s="15"/>
      <c r="E185" s="284"/>
      <c r="F185" s="258"/>
      <c r="G185" s="266"/>
      <c r="H185" s="266"/>
      <c r="I185" s="123"/>
      <c r="J185" s="123"/>
      <c r="K185" s="25"/>
      <c r="L185" s="181"/>
    </row>
    <row r="186" spans="1:12" s="31" customFormat="1" ht="21.75" customHeight="1">
      <c r="A186" s="15">
        <v>63</v>
      </c>
      <c r="B186" s="123" t="s">
        <v>308</v>
      </c>
      <c r="C186" s="124" t="s">
        <v>309</v>
      </c>
      <c r="D186" s="20" t="s">
        <v>323</v>
      </c>
      <c r="E186" s="284" t="s">
        <v>305</v>
      </c>
      <c r="F186" s="258">
        <v>100000</v>
      </c>
      <c r="G186" s="266" t="s">
        <v>2</v>
      </c>
      <c r="H186" s="266" t="s">
        <v>2</v>
      </c>
      <c r="I186" s="123" t="s">
        <v>18</v>
      </c>
      <c r="J186" s="123">
        <v>3</v>
      </c>
      <c r="K186" s="25"/>
      <c r="L186" s="181"/>
    </row>
    <row r="187" spans="1:12" s="31" customFormat="1" ht="21.75" customHeight="1">
      <c r="A187" s="15"/>
      <c r="B187" s="123"/>
      <c r="C187" s="124" t="s">
        <v>310</v>
      </c>
      <c r="D187" s="25"/>
      <c r="E187" s="284" t="s">
        <v>306</v>
      </c>
      <c r="F187" s="258"/>
      <c r="G187" s="266"/>
      <c r="H187" s="266"/>
      <c r="I187" s="123"/>
      <c r="J187" s="123"/>
      <c r="K187" s="25"/>
      <c r="L187" s="181"/>
    </row>
    <row r="188" spans="1:12" s="31" customFormat="1" ht="18" customHeight="1">
      <c r="A188" s="15"/>
      <c r="B188" s="123"/>
      <c r="C188" s="124"/>
      <c r="D188" s="15"/>
      <c r="E188" s="284"/>
      <c r="F188" s="258"/>
      <c r="G188" s="266"/>
      <c r="H188" s="266"/>
      <c r="I188" s="123"/>
      <c r="J188" s="123"/>
      <c r="K188" s="25"/>
      <c r="L188" s="181"/>
    </row>
    <row r="189" spans="1:12" s="31" customFormat="1" ht="21.75" customHeight="1">
      <c r="A189" s="15">
        <v>64</v>
      </c>
      <c r="B189" s="123" t="s">
        <v>271</v>
      </c>
      <c r="C189" s="124" t="s">
        <v>311</v>
      </c>
      <c r="D189" s="20" t="s">
        <v>323</v>
      </c>
      <c r="E189" s="284" t="s">
        <v>305</v>
      </c>
      <c r="F189" s="258">
        <v>5000</v>
      </c>
      <c r="G189" s="266" t="s">
        <v>2</v>
      </c>
      <c r="H189" s="266" t="s">
        <v>2</v>
      </c>
      <c r="I189" s="123" t="s">
        <v>18</v>
      </c>
      <c r="J189" s="123">
        <v>3</v>
      </c>
      <c r="K189" s="25"/>
      <c r="L189" s="181"/>
    </row>
    <row r="190" spans="1:12" s="31" customFormat="1" ht="21.75" customHeight="1">
      <c r="A190" s="15"/>
      <c r="B190" s="123"/>
      <c r="C190" s="124"/>
      <c r="D190" s="15"/>
      <c r="E190" s="284" t="s">
        <v>306</v>
      </c>
      <c r="F190" s="258"/>
      <c r="G190" s="266"/>
      <c r="H190" s="266"/>
      <c r="I190" s="123"/>
      <c r="J190" s="123"/>
      <c r="K190" s="25"/>
      <c r="L190" s="181"/>
    </row>
    <row r="191" spans="1:12" s="31" customFormat="1" ht="17.25" customHeight="1">
      <c r="A191" s="15"/>
      <c r="B191" s="123"/>
      <c r="C191" s="124"/>
      <c r="D191" s="15"/>
      <c r="E191" s="284"/>
      <c r="F191" s="258"/>
      <c r="G191" s="266"/>
      <c r="H191" s="266"/>
      <c r="I191" s="123"/>
      <c r="J191" s="123"/>
      <c r="K191" s="25"/>
      <c r="L191" s="181"/>
    </row>
    <row r="192" spans="1:12" s="31" customFormat="1" ht="21.75" customHeight="1">
      <c r="A192" s="15">
        <v>65</v>
      </c>
      <c r="B192" s="123" t="s">
        <v>312</v>
      </c>
      <c r="C192" s="124" t="s">
        <v>313</v>
      </c>
      <c r="D192" s="20" t="s">
        <v>323</v>
      </c>
      <c r="E192" s="284" t="s">
        <v>305</v>
      </c>
      <c r="F192" s="258">
        <v>60000</v>
      </c>
      <c r="G192" s="266" t="s">
        <v>2</v>
      </c>
      <c r="H192" s="266" t="s">
        <v>2</v>
      </c>
      <c r="I192" s="123" t="s">
        <v>18</v>
      </c>
      <c r="J192" s="123">
        <v>5</v>
      </c>
      <c r="K192" s="25"/>
      <c r="L192" s="181"/>
    </row>
    <row r="193" spans="1:12" s="31" customFormat="1" ht="21.75" customHeight="1">
      <c r="A193" s="15"/>
      <c r="B193" s="128"/>
      <c r="C193" s="124" t="s">
        <v>314</v>
      </c>
      <c r="D193" s="15"/>
      <c r="E193" s="284" t="s">
        <v>306</v>
      </c>
      <c r="F193" s="258"/>
      <c r="G193" s="123"/>
      <c r="H193" s="123"/>
      <c r="I193" s="123"/>
      <c r="J193" s="123"/>
      <c r="K193" s="25"/>
      <c r="L193" s="181"/>
    </row>
    <row r="194" spans="1:12" s="31" customFormat="1" ht="21.75" customHeight="1">
      <c r="A194" s="6"/>
      <c r="B194" s="9"/>
      <c r="C194" s="10"/>
      <c r="D194" s="6"/>
      <c r="E194" s="1"/>
      <c r="F194" s="18"/>
      <c r="G194" s="1"/>
      <c r="H194" s="1"/>
      <c r="I194" s="6"/>
      <c r="J194" s="1"/>
      <c r="K194" s="188"/>
      <c r="L194" s="181"/>
    </row>
    <row r="195" s="31" customFormat="1" ht="21.75" customHeight="1">
      <c r="K195" s="182"/>
    </row>
    <row r="196" ht="21">
      <c r="K196" s="28" t="s">
        <v>20</v>
      </c>
    </row>
    <row r="197" spans="1:11" s="31" customFormat="1" ht="23.25">
      <c r="A197" s="317" t="s">
        <v>324</v>
      </c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1:11" s="31" customFormat="1" ht="23.25">
      <c r="A198" s="317" t="s">
        <v>53</v>
      </c>
      <c r="B198" s="317"/>
      <c r="C198" s="317"/>
      <c r="D198" s="317"/>
      <c r="E198" s="317"/>
      <c r="F198" s="317"/>
      <c r="G198" s="317"/>
      <c r="H198" s="317"/>
      <c r="I198" s="317"/>
      <c r="J198" s="317"/>
      <c r="K198" s="317"/>
    </row>
    <row r="199" spans="1:11" s="31" customFormat="1" ht="19.5" customHeight="1" hidden="1">
      <c r="A199" s="32"/>
      <c r="B199" s="3"/>
      <c r="C199" s="3"/>
      <c r="D199" s="3"/>
      <c r="E199" s="32"/>
      <c r="F199" s="26"/>
      <c r="G199" s="3"/>
      <c r="H199" s="3"/>
      <c r="I199" s="3"/>
      <c r="J199" s="32"/>
      <c r="K199" s="33"/>
    </row>
    <row r="200" spans="1:12" s="31" customFormat="1" ht="21">
      <c r="A200" s="4" t="s">
        <v>3</v>
      </c>
      <c r="B200" s="4" t="s">
        <v>4</v>
      </c>
      <c r="C200" s="4" t="s">
        <v>7</v>
      </c>
      <c r="D200" s="4" t="s">
        <v>8</v>
      </c>
      <c r="E200" s="318" t="s">
        <v>1</v>
      </c>
      <c r="F200" s="319"/>
      <c r="G200" s="318" t="s">
        <v>10</v>
      </c>
      <c r="H200" s="319"/>
      <c r="I200" s="4" t="s">
        <v>12</v>
      </c>
      <c r="J200" s="4" t="s">
        <v>13</v>
      </c>
      <c r="K200" s="4" t="s">
        <v>0</v>
      </c>
      <c r="L200" s="181"/>
    </row>
    <row r="201" spans="1:12" s="31" customFormat="1" ht="21">
      <c r="A201" s="6"/>
      <c r="B201" s="6" t="s">
        <v>5</v>
      </c>
      <c r="C201" s="1"/>
      <c r="D201" s="6" t="s">
        <v>9</v>
      </c>
      <c r="E201" s="5" t="s">
        <v>39</v>
      </c>
      <c r="F201" s="13" t="s">
        <v>6</v>
      </c>
      <c r="G201" s="5" t="s">
        <v>11</v>
      </c>
      <c r="H201" s="5" t="s">
        <v>6</v>
      </c>
      <c r="I201" s="6"/>
      <c r="J201" s="6" t="s">
        <v>43</v>
      </c>
      <c r="K201" s="34"/>
      <c r="L201" s="181"/>
    </row>
    <row r="202" spans="1:12" s="31" customFormat="1" ht="21.75" customHeight="1">
      <c r="A202" s="4">
        <v>66</v>
      </c>
      <c r="B202" s="123" t="s">
        <v>271</v>
      </c>
      <c r="C202" s="124" t="s">
        <v>14</v>
      </c>
      <c r="D202" s="20" t="s">
        <v>325</v>
      </c>
      <c r="E202" s="265" t="s">
        <v>103</v>
      </c>
      <c r="F202" s="258">
        <v>5000</v>
      </c>
      <c r="G202" s="266" t="s">
        <v>2</v>
      </c>
      <c r="H202" s="266" t="s">
        <v>2</v>
      </c>
      <c r="I202" s="123" t="s">
        <v>18</v>
      </c>
      <c r="J202" s="123">
        <v>3</v>
      </c>
      <c r="K202" s="20"/>
      <c r="L202" s="181"/>
    </row>
    <row r="203" spans="1:12" s="31" customFormat="1" ht="21.75" customHeight="1">
      <c r="A203" s="15">
        <v>67</v>
      </c>
      <c r="B203" s="123" t="s">
        <v>271</v>
      </c>
      <c r="C203" s="124" t="s">
        <v>15</v>
      </c>
      <c r="D203" s="20" t="s">
        <v>325</v>
      </c>
      <c r="E203" s="265" t="s">
        <v>103</v>
      </c>
      <c r="F203" s="258">
        <v>12000</v>
      </c>
      <c r="G203" s="266" t="s">
        <v>2</v>
      </c>
      <c r="H203" s="266" t="s">
        <v>2</v>
      </c>
      <c r="I203" s="123" t="s">
        <v>18</v>
      </c>
      <c r="J203" s="123">
        <v>3</v>
      </c>
      <c r="K203" s="20"/>
      <c r="L203" s="181"/>
    </row>
    <row r="204" spans="1:12" s="31" customFormat="1" ht="21.75" customHeight="1">
      <c r="A204" s="15">
        <v>68</v>
      </c>
      <c r="B204" s="123" t="s">
        <v>283</v>
      </c>
      <c r="C204" s="124" t="s">
        <v>290</v>
      </c>
      <c r="D204" s="20" t="s">
        <v>325</v>
      </c>
      <c r="E204" s="265" t="s">
        <v>103</v>
      </c>
      <c r="F204" s="258">
        <v>16000</v>
      </c>
      <c r="G204" s="257" t="s">
        <v>2</v>
      </c>
      <c r="H204" s="266" t="s">
        <v>2</v>
      </c>
      <c r="I204" s="123" t="s">
        <v>18</v>
      </c>
      <c r="J204" s="123">
        <v>5</v>
      </c>
      <c r="K204" s="20"/>
      <c r="L204" s="181"/>
    </row>
    <row r="205" spans="1:12" s="31" customFormat="1" ht="21.75" customHeight="1">
      <c r="A205" s="15">
        <v>69</v>
      </c>
      <c r="B205" s="123" t="s">
        <v>283</v>
      </c>
      <c r="C205" s="124" t="s">
        <v>316</v>
      </c>
      <c r="D205" s="20" t="s">
        <v>325</v>
      </c>
      <c r="E205" s="265" t="s">
        <v>103</v>
      </c>
      <c r="F205" s="258">
        <v>12000</v>
      </c>
      <c r="G205" s="257" t="s">
        <v>2</v>
      </c>
      <c r="H205" s="266" t="s">
        <v>2</v>
      </c>
      <c r="I205" s="123" t="s">
        <v>18</v>
      </c>
      <c r="J205" s="123">
        <v>5</v>
      </c>
      <c r="K205" s="20"/>
      <c r="L205" s="181"/>
    </row>
    <row r="206" spans="1:12" s="31" customFormat="1" ht="21.75" customHeight="1">
      <c r="A206" s="15">
        <v>70</v>
      </c>
      <c r="B206" s="123" t="s">
        <v>283</v>
      </c>
      <c r="C206" s="124" t="s">
        <v>301</v>
      </c>
      <c r="D206" s="20" t="s">
        <v>325</v>
      </c>
      <c r="E206" s="265" t="s">
        <v>103</v>
      </c>
      <c r="F206" s="258">
        <v>7000</v>
      </c>
      <c r="G206" s="257" t="s">
        <v>2</v>
      </c>
      <c r="H206" s="266" t="s">
        <v>2</v>
      </c>
      <c r="I206" s="123" t="s">
        <v>18</v>
      </c>
      <c r="J206" s="123">
        <v>5</v>
      </c>
      <c r="K206" s="20"/>
      <c r="L206" s="181"/>
    </row>
    <row r="207" spans="1:12" s="31" customFormat="1" ht="21.75" customHeight="1">
      <c r="A207" s="15">
        <v>71</v>
      </c>
      <c r="B207" s="123" t="s">
        <v>368</v>
      </c>
      <c r="C207" s="124" t="s">
        <v>369</v>
      </c>
      <c r="D207" s="20" t="s">
        <v>325</v>
      </c>
      <c r="E207" s="265" t="s">
        <v>103</v>
      </c>
      <c r="F207" s="258">
        <v>60000</v>
      </c>
      <c r="G207" s="257" t="s">
        <v>2</v>
      </c>
      <c r="H207" s="266" t="s">
        <v>2</v>
      </c>
      <c r="I207" s="123" t="s">
        <v>18</v>
      </c>
      <c r="J207" s="123">
        <v>5</v>
      </c>
      <c r="K207" s="20"/>
      <c r="L207" s="181"/>
    </row>
    <row r="208" spans="1:12" s="31" customFormat="1" ht="21.75" customHeight="1">
      <c r="A208" s="15">
        <v>72</v>
      </c>
      <c r="B208" s="123" t="s">
        <v>370</v>
      </c>
      <c r="C208" s="124" t="s">
        <v>352</v>
      </c>
      <c r="D208" s="20" t="s">
        <v>325</v>
      </c>
      <c r="E208" s="265" t="s">
        <v>103</v>
      </c>
      <c r="F208" s="258">
        <v>180000</v>
      </c>
      <c r="G208" s="257" t="s">
        <v>2</v>
      </c>
      <c r="H208" s="266" t="s">
        <v>2</v>
      </c>
      <c r="I208" s="123" t="s">
        <v>18</v>
      </c>
      <c r="J208" s="123" t="s">
        <v>353</v>
      </c>
      <c r="K208" s="20"/>
      <c r="L208" s="181"/>
    </row>
    <row r="209" spans="1:12" s="31" customFormat="1" ht="21.75" customHeight="1">
      <c r="A209" s="15">
        <v>73</v>
      </c>
      <c r="B209" s="123" t="s">
        <v>371</v>
      </c>
      <c r="C209" s="124" t="s">
        <v>372</v>
      </c>
      <c r="D209" s="20" t="s">
        <v>325</v>
      </c>
      <c r="E209" s="265" t="s">
        <v>103</v>
      </c>
      <c r="F209" s="258">
        <v>60000</v>
      </c>
      <c r="G209" s="257" t="s">
        <v>2</v>
      </c>
      <c r="H209" s="266" t="s">
        <v>2</v>
      </c>
      <c r="I209" s="123" t="s">
        <v>18</v>
      </c>
      <c r="J209" s="123"/>
      <c r="K209" s="20"/>
      <c r="L209" s="181"/>
    </row>
    <row r="210" spans="1:12" s="31" customFormat="1" ht="21">
      <c r="A210" s="188">
        <v>74</v>
      </c>
      <c r="B210" s="188"/>
      <c r="C210" s="10"/>
      <c r="D210" s="188"/>
      <c r="E210" s="188"/>
      <c r="F210" s="188"/>
      <c r="G210" s="188"/>
      <c r="H210" s="188"/>
      <c r="I210" s="188"/>
      <c r="J210" s="188"/>
      <c r="K210" s="34"/>
      <c r="L210" s="181"/>
    </row>
    <row r="211" spans="1:12" s="31" customFormat="1" ht="9" customHeight="1">
      <c r="A211" s="182"/>
      <c r="B211" s="182"/>
      <c r="C211" s="12"/>
      <c r="D211" s="182"/>
      <c r="E211" s="182"/>
      <c r="F211" s="182"/>
      <c r="G211" s="182"/>
      <c r="H211" s="182"/>
      <c r="I211" s="182"/>
      <c r="J211" s="182"/>
      <c r="K211" s="35"/>
      <c r="L211" s="182"/>
    </row>
    <row r="212" spans="3:14" ht="23.25">
      <c r="C212" s="38" t="s">
        <v>326</v>
      </c>
      <c r="N212" s="41"/>
    </row>
    <row r="213" ht="15.75" customHeight="1"/>
    <row r="214" spans="1:14" s="38" customFormat="1" ht="23.25">
      <c r="A214" s="37"/>
      <c r="B214" s="38" t="s">
        <v>41</v>
      </c>
      <c r="F214" s="42" t="s">
        <v>65</v>
      </c>
      <c r="J214" s="37"/>
      <c r="K214" s="37"/>
      <c r="M214" s="189"/>
      <c r="N214" s="189"/>
    </row>
    <row r="215" spans="1:11" s="38" customFormat="1" ht="23.25">
      <c r="A215" s="37"/>
      <c r="B215" s="38" t="s">
        <v>56</v>
      </c>
      <c r="E215" s="37"/>
      <c r="F215" s="40" t="s">
        <v>57</v>
      </c>
      <c r="J215" s="37"/>
      <c r="K215" s="37"/>
    </row>
    <row r="216" spans="1:11" s="38" customFormat="1" ht="14.25" customHeight="1">
      <c r="A216" s="37"/>
      <c r="E216" s="37"/>
      <c r="F216" s="40"/>
      <c r="J216" s="37"/>
      <c r="K216" s="37"/>
    </row>
    <row r="217" spans="1:11" s="38" customFormat="1" ht="23.25">
      <c r="A217" s="37"/>
      <c r="B217" s="38" t="s">
        <v>58</v>
      </c>
      <c r="E217" s="37"/>
      <c r="F217" s="39" t="s">
        <v>59</v>
      </c>
      <c r="J217" s="37"/>
      <c r="K217" s="37"/>
    </row>
    <row r="218" spans="1:11" s="38" customFormat="1" ht="23.25">
      <c r="A218" s="37"/>
      <c r="B218" s="38" t="s">
        <v>62</v>
      </c>
      <c r="E218" s="37"/>
      <c r="F218" s="40" t="s">
        <v>68</v>
      </c>
      <c r="G218" s="38" t="s">
        <v>60</v>
      </c>
      <c r="J218" s="37"/>
      <c r="K218" s="37"/>
    </row>
    <row r="219" spans="1:11" s="38" customFormat="1" ht="23.25">
      <c r="A219" s="37"/>
      <c r="B219" s="38" t="s">
        <v>62</v>
      </c>
      <c r="E219" s="37"/>
      <c r="F219" s="40" t="s">
        <v>68</v>
      </c>
      <c r="G219" s="38" t="s">
        <v>61</v>
      </c>
      <c r="J219" s="37"/>
      <c r="K219" s="37"/>
    </row>
    <row r="220" spans="1:11" s="38" customFormat="1" ht="23.25">
      <c r="A220" s="37"/>
      <c r="E220" s="37"/>
      <c r="F220" s="40"/>
      <c r="J220" s="37"/>
      <c r="K220" s="37"/>
    </row>
    <row r="221" spans="1:11" s="38" customFormat="1" ht="23.25">
      <c r="A221" s="37"/>
      <c r="B221" s="322" t="s">
        <v>64</v>
      </c>
      <c r="C221" s="322"/>
      <c r="E221" s="37"/>
      <c r="F221" s="321" t="s">
        <v>122</v>
      </c>
      <c r="G221" s="321"/>
      <c r="H221" s="321"/>
      <c r="I221" s="321"/>
      <c r="J221" s="37"/>
      <c r="K221" s="37"/>
    </row>
    <row r="222" spans="1:11" s="38" customFormat="1" ht="23.25">
      <c r="A222" s="37"/>
      <c r="B222" s="322" t="s">
        <v>63</v>
      </c>
      <c r="C222" s="322"/>
      <c r="E222" s="37"/>
      <c r="F222" s="321" t="s">
        <v>69</v>
      </c>
      <c r="G222" s="321"/>
      <c r="H222" s="321"/>
      <c r="I222" s="321"/>
      <c r="J222" s="37"/>
      <c r="K222" s="37"/>
    </row>
    <row r="238" spans="1:11" ht="23.25">
      <c r="A238" s="317"/>
      <c r="B238" s="317"/>
      <c r="C238" s="317"/>
      <c r="D238" s="317"/>
      <c r="E238" s="317"/>
      <c r="F238" s="317"/>
      <c r="G238" s="317"/>
      <c r="H238" s="317"/>
      <c r="I238" s="317"/>
      <c r="J238" s="317"/>
      <c r="K238" s="317"/>
    </row>
  </sheetData>
  <sheetProtection/>
  <mergeCells count="37">
    <mergeCell ref="F222:I222"/>
    <mergeCell ref="B221:C221"/>
    <mergeCell ref="B222:C222"/>
    <mergeCell ref="F221:I221"/>
    <mergeCell ref="A2:K2"/>
    <mergeCell ref="A3:K3"/>
    <mergeCell ref="E4:F4"/>
    <mergeCell ref="G4:H4"/>
    <mergeCell ref="A33:K33"/>
    <mergeCell ref="A34:K34"/>
    <mergeCell ref="A143:K143"/>
    <mergeCell ref="E36:F36"/>
    <mergeCell ref="G36:H36"/>
    <mergeCell ref="A60:K60"/>
    <mergeCell ref="A61:K61"/>
    <mergeCell ref="E63:F63"/>
    <mergeCell ref="G63:H63"/>
    <mergeCell ref="G145:H145"/>
    <mergeCell ref="A197:K197"/>
    <mergeCell ref="A198:K198"/>
    <mergeCell ref="E200:F200"/>
    <mergeCell ref="G200:H200"/>
    <mergeCell ref="A115:K115"/>
    <mergeCell ref="A116:K116"/>
    <mergeCell ref="E118:F118"/>
    <mergeCell ref="G118:H118"/>
    <mergeCell ref="A142:K142"/>
    <mergeCell ref="A238:K238"/>
    <mergeCell ref="A89:K89"/>
    <mergeCell ref="A90:K90"/>
    <mergeCell ref="E91:F91"/>
    <mergeCell ref="G91:H91"/>
    <mergeCell ref="A170:K170"/>
    <mergeCell ref="A171:K171"/>
    <mergeCell ref="E172:F172"/>
    <mergeCell ref="G172:H172"/>
    <mergeCell ref="E145:F145"/>
  </mergeCells>
  <printOptions/>
  <pageMargins left="0.22" right="0.12" top="0.41" bottom="0.26" header="0.43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34"/>
  <sheetViews>
    <sheetView zoomScalePageLayoutView="0" workbookViewId="0" topLeftCell="A127">
      <selection activeCell="F136" sqref="F136"/>
    </sheetView>
  </sheetViews>
  <sheetFormatPr defaultColWidth="9.140625" defaultRowHeight="12.75"/>
  <cols>
    <col min="1" max="1" width="6.7109375" style="193" customWidth="1"/>
    <col min="2" max="2" width="27.8515625" style="193" customWidth="1"/>
    <col min="3" max="3" width="10.57421875" style="193" customWidth="1"/>
    <col min="4" max="4" width="10.00390625" style="193" customWidth="1"/>
    <col min="5" max="5" width="10.8515625" style="193" customWidth="1"/>
    <col min="6" max="6" width="14.140625" style="193" customWidth="1"/>
    <col min="7" max="7" width="2.8515625" style="193" customWidth="1"/>
    <col min="8" max="9" width="2.7109375" style="193" customWidth="1"/>
    <col min="10" max="11" width="2.57421875" style="193" customWidth="1"/>
    <col min="12" max="12" width="10.7109375" style="193" customWidth="1"/>
    <col min="13" max="13" width="11.28125" style="193" customWidth="1"/>
    <col min="14" max="14" width="17.421875" style="193" customWidth="1"/>
    <col min="15" max="15" width="12.140625" style="193" customWidth="1"/>
    <col min="16" max="16" width="9.140625" style="193" customWidth="1"/>
    <col min="17" max="17" width="34.8515625" style="193" customWidth="1"/>
    <col min="18" max="16384" width="9.140625" style="193" customWidth="1"/>
  </cols>
  <sheetData>
    <row r="2" spans="1:17" ht="21">
      <c r="A2" s="324" t="s">
        <v>377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Q2" s="193">
        <f>Q7</f>
        <v>0</v>
      </c>
    </row>
    <row r="3" spans="1:15" ht="21">
      <c r="A3" s="324" t="s">
        <v>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ht="21">
      <c r="A4" s="324" t="s">
        <v>269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</row>
    <row r="5" spans="1:15" ht="18.75">
      <c r="A5" s="194" t="s">
        <v>3</v>
      </c>
      <c r="B5" s="194" t="s">
        <v>7</v>
      </c>
      <c r="C5" s="194" t="s">
        <v>8</v>
      </c>
      <c r="D5" s="194" t="s">
        <v>27</v>
      </c>
      <c r="E5" s="194" t="s">
        <v>6</v>
      </c>
      <c r="F5" s="194" t="s">
        <v>28</v>
      </c>
      <c r="G5" s="325" t="s">
        <v>30</v>
      </c>
      <c r="H5" s="325"/>
      <c r="I5" s="325"/>
      <c r="J5" s="325"/>
      <c r="K5" s="325"/>
      <c r="L5" s="194" t="s">
        <v>31</v>
      </c>
      <c r="M5" s="194" t="s">
        <v>32</v>
      </c>
      <c r="N5" s="194" t="s">
        <v>33</v>
      </c>
      <c r="O5" s="194" t="s">
        <v>0</v>
      </c>
    </row>
    <row r="6" spans="1:15" ht="18.75">
      <c r="A6" s="195"/>
      <c r="B6" s="195"/>
      <c r="C6" s="195" t="s">
        <v>9</v>
      </c>
      <c r="D6" s="195"/>
      <c r="E6" s="196"/>
      <c r="F6" s="195" t="s">
        <v>29</v>
      </c>
      <c r="G6" s="197">
        <v>1</v>
      </c>
      <c r="H6" s="197">
        <v>2</v>
      </c>
      <c r="I6" s="197">
        <v>3</v>
      </c>
      <c r="J6" s="197">
        <v>4</v>
      </c>
      <c r="K6" s="197">
        <v>5</v>
      </c>
      <c r="L6" s="195" t="s">
        <v>6</v>
      </c>
      <c r="M6" s="195" t="s">
        <v>6</v>
      </c>
      <c r="N6" s="195" t="s">
        <v>34</v>
      </c>
      <c r="O6" s="195"/>
    </row>
    <row r="7" spans="1:18" ht="19.5" customHeight="1">
      <c r="A7" s="198">
        <v>1</v>
      </c>
      <c r="B7" s="191" t="s">
        <v>14</v>
      </c>
      <c r="C7" s="198" t="s">
        <v>38</v>
      </c>
      <c r="D7" s="198" t="s">
        <v>1</v>
      </c>
      <c r="E7" s="199">
        <v>100000</v>
      </c>
      <c r="F7" s="302" t="s">
        <v>375</v>
      </c>
      <c r="G7" s="198"/>
      <c r="H7" s="198"/>
      <c r="I7" s="198"/>
      <c r="J7" s="198"/>
      <c r="K7" s="198"/>
      <c r="L7" s="200">
        <v>16506</v>
      </c>
      <c r="M7" s="200">
        <f>E7-L7</f>
        <v>83494</v>
      </c>
      <c r="N7" s="201" t="s">
        <v>374</v>
      </c>
      <c r="O7" s="202"/>
      <c r="R7" s="202" t="s">
        <v>77</v>
      </c>
    </row>
    <row r="8" spans="1:15" ht="19.5" customHeight="1">
      <c r="A8" s="203">
        <v>2</v>
      </c>
      <c r="B8" s="190" t="s">
        <v>22</v>
      </c>
      <c r="C8" s="203" t="s">
        <v>38</v>
      </c>
      <c r="D8" s="203" t="s">
        <v>1</v>
      </c>
      <c r="E8" s="204">
        <v>25000</v>
      </c>
      <c r="F8" s="203" t="s">
        <v>375</v>
      </c>
      <c r="G8" s="153"/>
      <c r="H8" s="153"/>
      <c r="I8" s="153"/>
      <c r="J8" s="153"/>
      <c r="K8" s="203"/>
      <c r="L8" s="205">
        <v>800</v>
      </c>
      <c r="M8" s="205">
        <f aca="true" t="shared" si="0" ref="M8:M14">E8-L8</f>
        <v>24200</v>
      </c>
      <c r="N8" s="206" t="s">
        <v>374</v>
      </c>
      <c r="O8" s="203"/>
    </row>
    <row r="9" spans="1:15" ht="19.5" customHeight="1">
      <c r="A9" s="203">
        <v>3</v>
      </c>
      <c r="B9" s="190" t="s">
        <v>23</v>
      </c>
      <c r="C9" s="203" t="s">
        <v>38</v>
      </c>
      <c r="D9" s="203" t="s">
        <v>1</v>
      </c>
      <c r="E9" s="204">
        <v>50000</v>
      </c>
      <c r="F9" s="203" t="s">
        <v>375</v>
      </c>
      <c r="G9" s="203"/>
      <c r="H9" s="203"/>
      <c r="I9" s="203"/>
      <c r="J9" s="203"/>
      <c r="K9" s="203"/>
      <c r="L9" s="205">
        <v>3042</v>
      </c>
      <c r="M9" s="205">
        <f t="shared" si="0"/>
        <v>46958</v>
      </c>
      <c r="N9" s="206" t="s">
        <v>374</v>
      </c>
      <c r="O9" s="203"/>
    </row>
    <row r="10" spans="1:15" ht="19.5" customHeight="1">
      <c r="A10" s="203">
        <v>4</v>
      </c>
      <c r="B10" s="190" t="s">
        <v>15</v>
      </c>
      <c r="C10" s="203" t="s">
        <v>38</v>
      </c>
      <c r="D10" s="203" t="s">
        <v>1</v>
      </c>
      <c r="E10" s="204">
        <v>80000</v>
      </c>
      <c r="F10" s="203" t="s">
        <v>375</v>
      </c>
      <c r="G10" s="203"/>
      <c r="H10" s="203"/>
      <c r="I10" s="203"/>
      <c r="J10" s="203"/>
      <c r="K10" s="203"/>
      <c r="L10" s="205">
        <v>24000</v>
      </c>
      <c r="M10" s="205">
        <f t="shared" si="0"/>
        <v>56000</v>
      </c>
      <c r="N10" s="206" t="s">
        <v>374</v>
      </c>
      <c r="O10" s="203"/>
    </row>
    <row r="11" spans="1:15" ht="19.5" customHeight="1">
      <c r="A11" s="203">
        <v>5</v>
      </c>
      <c r="B11" s="306" t="s">
        <v>93</v>
      </c>
      <c r="C11" s="203" t="s">
        <v>38</v>
      </c>
      <c r="D11" s="203" t="s">
        <v>1</v>
      </c>
      <c r="E11" s="204">
        <v>30000</v>
      </c>
      <c r="F11" s="203" t="s">
        <v>375</v>
      </c>
      <c r="G11" s="203"/>
      <c r="H11" s="203"/>
      <c r="I11" s="203"/>
      <c r="J11" s="203"/>
      <c r="K11" s="203"/>
      <c r="L11" s="205">
        <v>0</v>
      </c>
      <c r="M11" s="205">
        <f t="shared" si="0"/>
        <v>30000</v>
      </c>
      <c r="N11" s="206" t="s">
        <v>374</v>
      </c>
      <c r="O11" s="153"/>
    </row>
    <row r="12" spans="1:15" ht="19.5" customHeight="1">
      <c r="A12" s="203">
        <v>6</v>
      </c>
      <c r="B12" s="306" t="s">
        <v>94</v>
      </c>
      <c r="C12" s="203" t="s">
        <v>38</v>
      </c>
      <c r="D12" s="203" t="s">
        <v>1</v>
      </c>
      <c r="E12" s="204">
        <v>20000</v>
      </c>
      <c r="F12" s="203" t="s">
        <v>375</v>
      </c>
      <c r="G12" s="203"/>
      <c r="H12" s="203"/>
      <c r="I12" s="203"/>
      <c r="J12" s="203"/>
      <c r="K12" s="203"/>
      <c r="L12" s="205">
        <v>0</v>
      </c>
      <c r="M12" s="205">
        <f t="shared" si="0"/>
        <v>20000</v>
      </c>
      <c r="N12" s="206" t="s">
        <v>374</v>
      </c>
      <c r="O12" s="208"/>
    </row>
    <row r="13" spans="1:15" ht="19.5" customHeight="1">
      <c r="A13" s="203">
        <v>7</v>
      </c>
      <c r="B13" s="306" t="s">
        <v>328</v>
      </c>
      <c r="C13" s="203" t="s">
        <v>38</v>
      </c>
      <c r="D13" s="203" t="s">
        <v>1</v>
      </c>
      <c r="E13" s="204">
        <v>60000</v>
      </c>
      <c r="F13" s="203" t="s">
        <v>375</v>
      </c>
      <c r="G13" s="203"/>
      <c r="H13" s="203"/>
      <c r="I13" s="203"/>
      <c r="J13" s="203"/>
      <c r="K13" s="203"/>
      <c r="L13" s="205">
        <v>0</v>
      </c>
      <c r="M13" s="205">
        <f t="shared" si="0"/>
        <v>60000</v>
      </c>
      <c r="N13" s="206" t="s">
        <v>374</v>
      </c>
      <c r="O13" s="203"/>
    </row>
    <row r="14" spans="1:15" ht="19.5" customHeight="1">
      <c r="A14" s="203">
        <v>8</v>
      </c>
      <c r="B14" s="306" t="s">
        <v>260</v>
      </c>
      <c r="C14" s="203" t="s">
        <v>38</v>
      </c>
      <c r="D14" s="203" t="s">
        <v>1</v>
      </c>
      <c r="E14" s="204">
        <v>28000</v>
      </c>
      <c r="F14" s="203" t="s">
        <v>375</v>
      </c>
      <c r="G14" s="153"/>
      <c r="H14" s="153"/>
      <c r="I14" s="153"/>
      <c r="J14" s="153"/>
      <c r="K14" s="203"/>
      <c r="L14" s="205">
        <v>0</v>
      </c>
      <c r="M14" s="205">
        <f t="shared" si="0"/>
        <v>28000</v>
      </c>
      <c r="N14" s="206" t="s">
        <v>374</v>
      </c>
      <c r="O14" s="203"/>
    </row>
    <row r="15" spans="1:15" ht="19.5" customHeight="1">
      <c r="A15" s="203">
        <v>9</v>
      </c>
      <c r="B15" s="306" t="s">
        <v>272</v>
      </c>
      <c r="C15" s="203" t="s">
        <v>36</v>
      </c>
      <c r="D15" s="203" t="s">
        <v>1</v>
      </c>
      <c r="E15" s="204">
        <v>9000</v>
      </c>
      <c r="F15" s="203" t="s">
        <v>375</v>
      </c>
      <c r="G15" s="203"/>
      <c r="H15" s="203"/>
      <c r="I15" s="203"/>
      <c r="J15" s="203"/>
      <c r="K15" s="203"/>
      <c r="L15" s="209">
        <v>0</v>
      </c>
      <c r="M15" s="209">
        <f>E15-L15</f>
        <v>9000</v>
      </c>
      <c r="N15" s="206" t="s">
        <v>374</v>
      </c>
      <c r="O15" s="203"/>
    </row>
    <row r="16" spans="1:15" ht="19.5" customHeight="1">
      <c r="A16" s="203">
        <v>10</v>
      </c>
      <c r="B16" s="306" t="s">
        <v>373</v>
      </c>
      <c r="C16" s="203" t="s">
        <v>36</v>
      </c>
      <c r="D16" s="203" t="s">
        <v>1</v>
      </c>
      <c r="E16" s="204">
        <v>787000</v>
      </c>
      <c r="F16" s="203" t="s">
        <v>375</v>
      </c>
      <c r="G16" s="203"/>
      <c r="H16" s="203"/>
      <c r="I16" s="203"/>
      <c r="J16" s="203"/>
      <c r="K16" s="203"/>
      <c r="L16" s="209">
        <v>0</v>
      </c>
      <c r="M16" s="209">
        <f>E16-L16</f>
        <v>787000</v>
      </c>
      <c r="N16" s="206" t="s">
        <v>374</v>
      </c>
      <c r="O16" s="210"/>
    </row>
    <row r="17" spans="1:15" ht="19.5" customHeight="1">
      <c r="A17" s="203">
        <v>11</v>
      </c>
      <c r="B17" s="306" t="s">
        <v>360</v>
      </c>
      <c r="C17" s="203" t="s">
        <v>36</v>
      </c>
      <c r="D17" s="203" t="s">
        <v>1</v>
      </c>
      <c r="E17" s="204">
        <v>47600</v>
      </c>
      <c r="F17" s="203" t="s">
        <v>375</v>
      </c>
      <c r="G17" s="203"/>
      <c r="H17" s="203"/>
      <c r="I17" s="203"/>
      <c r="J17" s="203"/>
      <c r="K17" s="203"/>
      <c r="L17" s="209">
        <v>0</v>
      </c>
      <c r="M17" s="209">
        <f>E17-L17</f>
        <v>47600</v>
      </c>
      <c r="N17" s="206" t="s">
        <v>374</v>
      </c>
      <c r="O17" s="208"/>
    </row>
    <row r="18" spans="1:15" ht="19.5" customHeight="1">
      <c r="A18" s="170">
        <v>12</v>
      </c>
      <c r="B18" s="306" t="s">
        <v>96</v>
      </c>
      <c r="C18" s="203" t="s">
        <v>36</v>
      </c>
      <c r="D18" s="203" t="s">
        <v>1</v>
      </c>
      <c r="E18" s="204">
        <v>30000</v>
      </c>
      <c r="F18" s="203" t="s">
        <v>375</v>
      </c>
      <c r="G18" s="203"/>
      <c r="H18" s="203"/>
      <c r="I18" s="203"/>
      <c r="J18" s="203"/>
      <c r="K18" s="203"/>
      <c r="L18" s="209">
        <v>3120</v>
      </c>
      <c r="M18" s="209">
        <f>E18-L18</f>
        <v>26880</v>
      </c>
      <c r="N18" s="206" t="s">
        <v>376</v>
      </c>
      <c r="O18" s="156"/>
    </row>
    <row r="19" spans="1:15" ht="19.5" customHeight="1">
      <c r="A19" s="170"/>
      <c r="B19" s="306" t="s">
        <v>97</v>
      </c>
      <c r="C19" s="170"/>
      <c r="D19" s="170"/>
      <c r="E19" s="225"/>
      <c r="F19" s="170"/>
      <c r="G19" s="170"/>
      <c r="H19" s="170"/>
      <c r="I19" s="170"/>
      <c r="J19" s="170"/>
      <c r="K19" s="170"/>
      <c r="L19" s="226"/>
      <c r="M19" s="226"/>
      <c r="N19" s="228"/>
      <c r="O19" s="156"/>
    </row>
    <row r="20" spans="1:15" ht="19.5" customHeight="1">
      <c r="A20" s="170">
        <v>13</v>
      </c>
      <c r="B20" s="307" t="s">
        <v>258</v>
      </c>
      <c r="C20" s="203" t="s">
        <v>36</v>
      </c>
      <c r="D20" s="203" t="s">
        <v>1</v>
      </c>
      <c r="E20" s="225">
        <v>200000</v>
      </c>
      <c r="F20" s="203" t="s">
        <v>375</v>
      </c>
      <c r="G20" s="170"/>
      <c r="H20" s="170"/>
      <c r="I20" s="170"/>
      <c r="J20" s="170"/>
      <c r="K20" s="170"/>
      <c r="L20" s="209">
        <v>0</v>
      </c>
      <c r="M20" s="209">
        <f>E20-L20</f>
        <v>200000</v>
      </c>
      <c r="N20" s="206" t="s">
        <v>374</v>
      </c>
      <c r="O20" s="156"/>
    </row>
    <row r="21" spans="1:15" ht="19.5" customHeight="1">
      <c r="A21" s="170"/>
      <c r="B21" s="307" t="s">
        <v>259</v>
      </c>
      <c r="C21" s="170"/>
      <c r="D21" s="170"/>
      <c r="E21" s="225"/>
      <c r="F21" s="203"/>
      <c r="G21" s="170"/>
      <c r="H21" s="170"/>
      <c r="I21" s="170"/>
      <c r="J21" s="170"/>
      <c r="K21" s="170"/>
      <c r="L21" s="226"/>
      <c r="M21" s="226"/>
      <c r="N21" s="228"/>
      <c r="O21" s="156"/>
    </row>
    <row r="22" spans="1:15" ht="19.5" customHeight="1">
      <c r="A22" s="170">
        <v>14</v>
      </c>
      <c r="B22" s="307" t="s">
        <v>357</v>
      </c>
      <c r="C22" s="203" t="s">
        <v>36</v>
      </c>
      <c r="D22" s="203" t="s">
        <v>1</v>
      </c>
      <c r="E22" s="225">
        <v>20000</v>
      </c>
      <c r="F22" s="203" t="s">
        <v>375</v>
      </c>
      <c r="G22" s="170"/>
      <c r="H22" s="170"/>
      <c r="I22" s="170"/>
      <c r="J22" s="170"/>
      <c r="K22" s="170"/>
      <c r="L22" s="209">
        <v>0</v>
      </c>
      <c r="M22" s="209">
        <f>E22-L22</f>
        <v>20000</v>
      </c>
      <c r="N22" s="206" t="s">
        <v>374</v>
      </c>
      <c r="O22" s="156"/>
    </row>
    <row r="23" spans="1:15" ht="19.5" customHeight="1">
      <c r="A23" s="170"/>
      <c r="B23" s="307" t="s">
        <v>358</v>
      </c>
      <c r="C23" s="170"/>
      <c r="D23" s="170"/>
      <c r="E23" s="225"/>
      <c r="F23" s="170"/>
      <c r="G23" s="170"/>
      <c r="H23" s="170"/>
      <c r="I23" s="170"/>
      <c r="J23" s="170"/>
      <c r="K23" s="170"/>
      <c r="L23" s="226"/>
      <c r="M23" s="226"/>
      <c r="N23" s="228"/>
      <c r="O23" s="156"/>
    </row>
    <row r="24" spans="1:15" ht="19.5" customHeight="1">
      <c r="A24" s="170">
        <v>15</v>
      </c>
      <c r="B24" s="308" t="s">
        <v>99</v>
      </c>
      <c r="C24" s="203" t="s">
        <v>36</v>
      </c>
      <c r="D24" s="203" t="s">
        <v>1</v>
      </c>
      <c r="E24" s="225">
        <v>30000</v>
      </c>
      <c r="F24" s="203" t="s">
        <v>375</v>
      </c>
      <c r="G24" s="170"/>
      <c r="H24" s="170"/>
      <c r="I24" s="170"/>
      <c r="J24" s="170"/>
      <c r="K24" s="203"/>
      <c r="L24" s="209">
        <v>0</v>
      </c>
      <c r="M24" s="209">
        <f>E24-L24</f>
        <v>30000</v>
      </c>
      <c r="N24" s="206" t="s">
        <v>312</v>
      </c>
      <c r="O24" s="156"/>
    </row>
    <row r="25" spans="1:15" ht="21">
      <c r="A25" s="211"/>
      <c r="B25" s="309" t="s">
        <v>98</v>
      </c>
      <c r="C25" s="211"/>
      <c r="D25" s="211"/>
      <c r="E25" s="213"/>
      <c r="F25" s="211"/>
      <c r="G25" s="211"/>
      <c r="H25" s="211"/>
      <c r="I25" s="211"/>
      <c r="J25" s="211"/>
      <c r="K25" s="211"/>
      <c r="L25" s="355"/>
      <c r="M25" s="356"/>
      <c r="N25" s="211"/>
      <c r="O25" s="211"/>
    </row>
    <row r="26" spans="1:15" ht="18.75">
      <c r="A26" s="214"/>
      <c r="B26" s="214"/>
      <c r="C26" s="214"/>
      <c r="D26" s="214"/>
      <c r="E26" s="215"/>
      <c r="F26" s="214"/>
      <c r="G26" s="214"/>
      <c r="H26" s="214"/>
      <c r="I26" s="216"/>
      <c r="J26" s="214"/>
      <c r="K26" s="214"/>
      <c r="L26" s="216"/>
      <c r="M26" s="214"/>
      <c r="N26" s="214"/>
      <c r="O26" s="214"/>
    </row>
    <row r="27" spans="1:15" ht="18.75">
      <c r="A27" s="217"/>
      <c r="B27" s="214"/>
      <c r="C27" s="217"/>
      <c r="D27" s="214"/>
      <c r="E27" s="218"/>
      <c r="F27" s="214"/>
      <c r="G27" s="214"/>
      <c r="H27" s="214"/>
      <c r="I27" s="214"/>
      <c r="J27" s="214"/>
      <c r="K27" s="214"/>
      <c r="L27" s="219"/>
      <c r="M27" s="219"/>
      <c r="N27" s="220"/>
      <c r="O27" s="214"/>
    </row>
    <row r="28" spans="1:15" ht="21">
      <c r="A28" s="324" t="s">
        <v>377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</row>
    <row r="29" spans="1:15" ht="21">
      <c r="A29" s="324" t="s">
        <v>26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</row>
    <row r="30" spans="1:15" ht="21">
      <c r="A30" s="324" t="s">
        <v>269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</row>
    <row r="31" spans="1:15" ht="18.75">
      <c r="A31" s="194" t="s">
        <v>3</v>
      </c>
      <c r="B31" s="194" t="s">
        <v>7</v>
      </c>
      <c r="C31" s="194" t="s">
        <v>8</v>
      </c>
      <c r="D31" s="194" t="s">
        <v>27</v>
      </c>
      <c r="E31" s="194" t="s">
        <v>6</v>
      </c>
      <c r="F31" s="194" t="s">
        <v>28</v>
      </c>
      <c r="G31" s="325" t="s">
        <v>30</v>
      </c>
      <c r="H31" s="325"/>
      <c r="I31" s="325"/>
      <c r="J31" s="325"/>
      <c r="K31" s="325"/>
      <c r="L31" s="194" t="s">
        <v>31</v>
      </c>
      <c r="M31" s="194" t="s">
        <v>32</v>
      </c>
      <c r="N31" s="194" t="s">
        <v>33</v>
      </c>
      <c r="O31" s="194" t="s">
        <v>0</v>
      </c>
    </row>
    <row r="32" spans="1:15" ht="18.75">
      <c r="A32" s="195"/>
      <c r="B32" s="195"/>
      <c r="C32" s="195" t="s">
        <v>9</v>
      </c>
      <c r="D32" s="195"/>
      <c r="E32" s="196"/>
      <c r="F32" s="195" t="s">
        <v>29</v>
      </c>
      <c r="G32" s="197">
        <v>1</v>
      </c>
      <c r="H32" s="197">
        <v>2</v>
      </c>
      <c r="I32" s="197">
        <v>3</v>
      </c>
      <c r="J32" s="197">
        <v>4</v>
      </c>
      <c r="K32" s="197">
        <v>5</v>
      </c>
      <c r="L32" s="195" t="s">
        <v>6</v>
      </c>
      <c r="M32" s="195" t="s">
        <v>6</v>
      </c>
      <c r="N32" s="195" t="s">
        <v>34</v>
      </c>
      <c r="O32" s="195"/>
    </row>
    <row r="33" spans="1:15" ht="21">
      <c r="A33" s="221">
        <v>16</v>
      </c>
      <c r="B33" s="124" t="s">
        <v>256</v>
      </c>
      <c r="C33" s="15" t="s">
        <v>36</v>
      </c>
      <c r="D33" s="170" t="s">
        <v>1</v>
      </c>
      <c r="E33" s="222">
        <v>10000</v>
      </c>
      <c r="F33" s="203" t="s">
        <v>375</v>
      </c>
      <c r="G33" s="155"/>
      <c r="H33" s="155"/>
      <c r="I33" s="155"/>
      <c r="J33" s="155"/>
      <c r="K33" s="221"/>
      <c r="L33" s="223">
        <v>0</v>
      </c>
      <c r="M33" s="209">
        <f>E33-L33</f>
        <v>10000</v>
      </c>
      <c r="N33" s="206" t="s">
        <v>374</v>
      </c>
      <c r="O33" s="153"/>
    </row>
    <row r="34" spans="1:15" ht="21">
      <c r="A34" s="203">
        <v>17</v>
      </c>
      <c r="B34" s="306" t="s">
        <v>23</v>
      </c>
      <c r="C34" s="311" t="s">
        <v>36</v>
      </c>
      <c r="D34" s="203" t="s">
        <v>1</v>
      </c>
      <c r="E34" s="204">
        <v>50000</v>
      </c>
      <c r="F34" s="203" t="s">
        <v>375</v>
      </c>
      <c r="G34" s="153"/>
      <c r="H34" s="153"/>
      <c r="I34" s="153"/>
      <c r="J34" s="153"/>
      <c r="K34" s="203"/>
      <c r="L34" s="209">
        <v>7380</v>
      </c>
      <c r="M34" s="209">
        <f>E34-L34</f>
        <v>42620</v>
      </c>
      <c r="N34" s="206" t="s">
        <v>374</v>
      </c>
      <c r="O34" s="153"/>
    </row>
    <row r="35" spans="1:15" ht="21">
      <c r="A35" s="203">
        <v>18</v>
      </c>
      <c r="B35" s="306" t="s">
        <v>100</v>
      </c>
      <c r="C35" s="311" t="s">
        <v>36</v>
      </c>
      <c r="D35" s="203" t="s">
        <v>1</v>
      </c>
      <c r="E35" s="204">
        <v>50000</v>
      </c>
      <c r="F35" s="203" t="s">
        <v>375</v>
      </c>
      <c r="G35" s="153"/>
      <c r="H35" s="153"/>
      <c r="I35" s="153"/>
      <c r="J35" s="153"/>
      <c r="K35" s="203"/>
      <c r="L35" s="209">
        <v>0</v>
      </c>
      <c r="M35" s="209">
        <f>E35-L35</f>
        <v>50000</v>
      </c>
      <c r="N35" s="206" t="s">
        <v>374</v>
      </c>
      <c r="O35" s="224"/>
    </row>
    <row r="36" spans="1:15" ht="21">
      <c r="A36" s="203">
        <v>19</v>
      </c>
      <c r="B36" s="310" t="s">
        <v>378</v>
      </c>
      <c r="C36" s="311" t="s">
        <v>36</v>
      </c>
      <c r="D36" s="203" t="s">
        <v>1</v>
      </c>
      <c r="E36" s="204">
        <v>50000</v>
      </c>
      <c r="F36" s="203" t="s">
        <v>382</v>
      </c>
      <c r="G36" s="153"/>
      <c r="H36" s="153"/>
      <c r="I36" s="153"/>
      <c r="J36" s="153"/>
      <c r="K36" s="203"/>
      <c r="L36" s="209">
        <v>17710</v>
      </c>
      <c r="M36" s="209">
        <f>E36-L36</f>
        <v>32290</v>
      </c>
      <c r="N36" s="206">
        <v>22007</v>
      </c>
      <c r="O36" s="153"/>
    </row>
    <row r="37" spans="1:15" ht="21">
      <c r="A37" s="203"/>
      <c r="B37" s="310" t="s">
        <v>379</v>
      </c>
      <c r="C37" s="311"/>
      <c r="D37" s="203"/>
      <c r="E37" s="204"/>
      <c r="F37" s="203"/>
      <c r="G37" s="153"/>
      <c r="H37" s="153"/>
      <c r="I37" s="153"/>
      <c r="J37" s="153"/>
      <c r="K37" s="203"/>
      <c r="L37" s="209"/>
      <c r="M37" s="205"/>
      <c r="N37" s="206"/>
      <c r="O37" s="153"/>
    </row>
    <row r="38" spans="1:15" ht="21">
      <c r="A38" s="203">
        <v>20</v>
      </c>
      <c r="B38" s="310" t="s">
        <v>380</v>
      </c>
      <c r="C38" s="311" t="s">
        <v>36</v>
      </c>
      <c r="D38" s="203" t="s">
        <v>1</v>
      </c>
      <c r="E38" s="204">
        <v>60000</v>
      </c>
      <c r="F38" s="203" t="s">
        <v>383</v>
      </c>
      <c r="G38" s="153"/>
      <c r="H38" s="153"/>
      <c r="I38" s="153"/>
      <c r="J38" s="153"/>
      <c r="K38" s="203"/>
      <c r="L38" s="209">
        <v>0</v>
      </c>
      <c r="M38" s="209">
        <f>E38-L38</f>
        <v>60000</v>
      </c>
      <c r="N38" s="206" t="s">
        <v>374</v>
      </c>
      <c r="O38" s="153"/>
    </row>
    <row r="39" spans="1:15" ht="21">
      <c r="A39" s="203"/>
      <c r="B39" s="310" t="s">
        <v>381</v>
      </c>
      <c r="C39" s="311"/>
      <c r="D39" s="203"/>
      <c r="E39" s="204"/>
      <c r="F39" s="203"/>
      <c r="G39" s="153"/>
      <c r="H39" s="153"/>
      <c r="I39" s="153"/>
      <c r="J39" s="153"/>
      <c r="K39" s="203"/>
      <c r="L39" s="209"/>
      <c r="M39" s="205"/>
      <c r="N39" s="206"/>
      <c r="O39" s="153"/>
    </row>
    <row r="40" spans="1:15" ht="21">
      <c r="A40" s="203">
        <v>21</v>
      </c>
      <c r="B40" s="306" t="s">
        <v>107</v>
      </c>
      <c r="C40" s="311" t="s">
        <v>36</v>
      </c>
      <c r="D40" s="203" t="s">
        <v>1</v>
      </c>
      <c r="E40" s="204">
        <v>120000</v>
      </c>
      <c r="F40" s="203" t="s">
        <v>383</v>
      </c>
      <c r="G40" s="153"/>
      <c r="H40" s="153"/>
      <c r="I40" s="153"/>
      <c r="J40" s="153"/>
      <c r="K40" s="203"/>
      <c r="L40" s="209">
        <v>0</v>
      </c>
      <c r="M40" s="209">
        <f>E40-L40</f>
        <v>120000</v>
      </c>
      <c r="N40" s="206" t="s">
        <v>374</v>
      </c>
      <c r="O40" s="208"/>
    </row>
    <row r="41" spans="1:15" ht="21">
      <c r="A41" s="170"/>
      <c r="B41" s="306" t="s">
        <v>281</v>
      </c>
      <c r="C41" s="311"/>
      <c r="D41" s="170"/>
      <c r="E41" s="225"/>
      <c r="F41" s="170"/>
      <c r="G41" s="156"/>
      <c r="H41" s="156"/>
      <c r="I41" s="156"/>
      <c r="J41" s="156"/>
      <c r="K41" s="170"/>
      <c r="L41" s="226"/>
      <c r="M41" s="227"/>
      <c r="N41" s="228"/>
      <c r="O41" s="153"/>
    </row>
    <row r="42" spans="1:15" ht="21">
      <c r="A42" s="203">
        <v>22</v>
      </c>
      <c r="B42" s="307" t="s">
        <v>361</v>
      </c>
      <c r="C42" s="311" t="s">
        <v>36</v>
      </c>
      <c r="D42" s="203" t="s">
        <v>1</v>
      </c>
      <c r="E42" s="204">
        <v>100000</v>
      </c>
      <c r="F42" s="203" t="s">
        <v>383</v>
      </c>
      <c r="G42" s="153"/>
      <c r="H42" s="153"/>
      <c r="I42" s="153"/>
      <c r="J42" s="153"/>
      <c r="K42" s="203"/>
      <c r="L42" s="209">
        <v>0</v>
      </c>
      <c r="M42" s="209">
        <f>E42-L42</f>
        <v>100000</v>
      </c>
      <c r="N42" s="206" t="s">
        <v>374</v>
      </c>
      <c r="O42" s="153"/>
    </row>
    <row r="43" spans="1:15" ht="21">
      <c r="A43" s="203"/>
      <c r="B43" s="307" t="s">
        <v>362</v>
      </c>
      <c r="C43" s="311"/>
      <c r="D43" s="203"/>
      <c r="E43" s="204"/>
      <c r="F43" s="203"/>
      <c r="G43" s="203"/>
      <c r="H43" s="203"/>
      <c r="I43" s="203"/>
      <c r="J43" s="203"/>
      <c r="K43" s="203"/>
      <c r="L43" s="209"/>
      <c r="M43" s="209"/>
      <c r="N43" s="206"/>
      <c r="O43" s="153"/>
    </row>
    <row r="44" spans="1:15" ht="21">
      <c r="A44" s="203">
        <v>23</v>
      </c>
      <c r="B44" s="306" t="s">
        <v>284</v>
      </c>
      <c r="C44" s="311" t="s">
        <v>36</v>
      </c>
      <c r="D44" s="203" t="s">
        <v>1</v>
      </c>
      <c r="E44" s="204">
        <v>40000</v>
      </c>
      <c r="F44" s="203" t="s">
        <v>383</v>
      </c>
      <c r="G44" s="153"/>
      <c r="H44" s="153"/>
      <c r="I44" s="153"/>
      <c r="J44" s="153"/>
      <c r="K44" s="203"/>
      <c r="L44" s="209">
        <v>0</v>
      </c>
      <c r="M44" s="209">
        <f>E44-L44</f>
        <v>40000</v>
      </c>
      <c r="N44" s="206" t="s">
        <v>374</v>
      </c>
      <c r="O44" s="153"/>
    </row>
    <row r="45" spans="1:15" ht="21">
      <c r="A45" s="203">
        <v>24</v>
      </c>
      <c r="B45" s="306" t="s">
        <v>285</v>
      </c>
      <c r="C45" s="311" t="s">
        <v>36</v>
      </c>
      <c r="D45" s="203" t="s">
        <v>1</v>
      </c>
      <c r="E45" s="204">
        <v>20000</v>
      </c>
      <c r="F45" s="203" t="s">
        <v>383</v>
      </c>
      <c r="G45" s="153"/>
      <c r="H45" s="153"/>
      <c r="I45" s="153"/>
      <c r="J45" s="153"/>
      <c r="K45" s="203"/>
      <c r="L45" s="209">
        <v>0</v>
      </c>
      <c r="M45" s="209">
        <f>E45-L45</f>
        <v>20000</v>
      </c>
      <c r="N45" s="206" t="s">
        <v>374</v>
      </c>
      <c r="O45" s="153"/>
    </row>
    <row r="46" spans="1:15" ht="21">
      <c r="A46" s="170">
        <v>25</v>
      </c>
      <c r="B46" s="307" t="s">
        <v>286</v>
      </c>
      <c r="C46" s="15" t="s">
        <v>36</v>
      </c>
      <c r="D46" s="203" t="s">
        <v>1</v>
      </c>
      <c r="E46" s="225">
        <v>50000</v>
      </c>
      <c r="F46" s="203" t="s">
        <v>383</v>
      </c>
      <c r="G46" s="156"/>
      <c r="H46" s="156"/>
      <c r="I46" s="156"/>
      <c r="J46" s="156"/>
      <c r="K46" s="156"/>
      <c r="L46" s="209">
        <v>0</v>
      </c>
      <c r="M46" s="209">
        <f>E46-L46</f>
        <v>50000</v>
      </c>
      <c r="N46" s="206" t="s">
        <v>374</v>
      </c>
      <c r="O46" s="156"/>
    </row>
    <row r="47" spans="1:15" ht="21">
      <c r="A47" s="203"/>
      <c r="B47" s="307" t="s">
        <v>287</v>
      </c>
      <c r="C47" s="15"/>
      <c r="D47" s="203"/>
      <c r="E47" s="204"/>
      <c r="F47" s="203"/>
      <c r="G47" s="203"/>
      <c r="H47" s="203"/>
      <c r="I47" s="203"/>
      <c r="J47" s="203"/>
      <c r="K47" s="203"/>
      <c r="L47" s="209"/>
      <c r="M47" s="209"/>
      <c r="N47" s="206"/>
      <c r="O47" s="207"/>
    </row>
    <row r="48" spans="1:15" ht="21">
      <c r="A48" s="203">
        <v>26</v>
      </c>
      <c r="B48" s="310" t="s">
        <v>339</v>
      </c>
      <c r="C48" s="15" t="s">
        <v>36</v>
      </c>
      <c r="D48" s="203" t="s">
        <v>1</v>
      </c>
      <c r="E48" s="204">
        <v>30000</v>
      </c>
      <c r="F48" s="203" t="s">
        <v>383</v>
      </c>
      <c r="G48" s="203"/>
      <c r="H48" s="203"/>
      <c r="I48" s="203"/>
      <c r="J48" s="203"/>
      <c r="K48" s="203"/>
      <c r="L48" s="209">
        <v>0</v>
      </c>
      <c r="M48" s="209">
        <f>E48-L48</f>
        <v>30000</v>
      </c>
      <c r="N48" s="206" t="s">
        <v>374</v>
      </c>
      <c r="O48" s="229"/>
    </row>
    <row r="49" spans="1:17" ht="20.25">
      <c r="A49" s="203"/>
      <c r="B49" s="310" t="s">
        <v>340</v>
      </c>
      <c r="C49" s="203"/>
      <c r="D49" s="203"/>
      <c r="E49" s="204"/>
      <c r="F49" s="203"/>
      <c r="G49" s="153"/>
      <c r="H49" s="153"/>
      <c r="I49" s="153"/>
      <c r="J49" s="153"/>
      <c r="K49" s="203"/>
      <c r="L49" s="209"/>
      <c r="M49" s="209"/>
      <c r="N49" s="228"/>
      <c r="O49" s="153"/>
      <c r="Q49" s="209">
        <f>SUM(Q33:Q48)</f>
        <v>0</v>
      </c>
    </row>
    <row r="50" spans="1:15" ht="18.75">
      <c r="A50" s="230"/>
      <c r="B50" s="211"/>
      <c r="C50" s="230"/>
      <c r="D50" s="211"/>
      <c r="E50" s="231"/>
      <c r="F50" s="211"/>
      <c r="G50" s="211"/>
      <c r="H50" s="211"/>
      <c r="I50" s="211"/>
      <c r="J50" s="211"/>
      <c r="K50" s="211"/>
      <c r="L50" s="232"/>
      <c r="M50" s="232"/>
      <c r="N50" s="233"/>
      <c r="O50" s="211"/>
    </row>
    <row r="51" spans="1:15" ht="18.75">
      <c r="A51" s="217"/>
      <c r="B51" s="214"/>
      <c r="C51" s="217"/>
      <c r="D51" s="214"/>
      <c r="E51" s="218"/>
      <c r="F51" s="214"/>
      <c r="G51" s="214"/>
      <c r="H51" s="214"/>
      <c r="I51" s="214"/>
      <c r="J51" s="214"/>
      <c r="K51" s="214"/>
      <c r="L51" s="219"/>
      <c r="M51" s="219"/>
      <c r="N51" s="220"/>
      <c r="O51" s="214"/>
    </row>
    <row r="52" spans="1:15" ht="18.75">
      <c r="A52" s="304"/>
      <c r="B52" s="214"/>
      <c r="C52" s="304"/>
      <c r="D52" s="214"/>
      <c r="E52" s="218"/>
      <c r="F52" s="214"/>
      <c r="G52" s="214"/>
      <c r="H52" s="214"/>
      <c r="I52" s="214"/>
      <c r="J52" s="214"/>
      <c r="K52" s="214"/>
      <c r="L52" s="219"/>
      <c r="M52" s="219"/>
      <c r="N52" s="220"/>
      <c r="O52" s="214"/>
    </row>
    <row r="53" spans="1:15" ht="18.75">
      <c r="A53" s="217"/>
      <c r="B53" s="214"/>
      <c r="C53" s="217"/>
      <c r="D53" s="214"/>
      <c r="E53" s="218"/>
      <c r="F53" s="214"/>
      <c r="G53" s="214"/>
      <c r="H53" s="214"/>
      <c r="I53" s="214"/>
      <c r="J53" s="214"/>
      <c r="K53" s="214"/>
      <c r="L53" s="219"/>
      <c r="M53" s="219"/>
      <c r="N53" s="220"/>
      <c r="O53" s="214"/>
    </row>
    <row r="54" spans="1:15" ht="21">
      <c r="A54" s="324" t="s">
        <v>377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</row>
    <row r="55" spans="1:15" ht="21">
      <c r="A55" s="324" t="s">
        <v>26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</row>
    <row r="56" spans="1:15" ht="21">
      <c r="A56" s="324" t="s">
        <v>269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</row>
    <row r="57" spans="1:15" ht="18.75">
      <c r="A57" s="194" t="s">
        <v>3</v>
      </c>
      <c r="B57" s="194" t="s">
        <v>7</v>
      </c>
      <c r="C57" s="194" t="s">
        <v>8</v>
      </c>
      <c r="D57" s="194" t="s">
        <v>27</v>
      </c>
      <c r="E57" s="194" t="s">
        <v>6</v>
      </c>
      <c r="F57" s="194" t="s">
        <v>28</v>
      </c>
      <c r="G57" s="325" t="s">
        <v>30</v>
      </c>
      <c r="H57" s="325"/>
      <c r="I57" s="325"/>
      <c r="J57" s="325"/>
      <c r="K57" s="325"/>
      <c r="L57" s="194" t="s">
        <v>31</v>
      </c>
      <c r="M57" s="194" t="s">
        <v>32</v>
      </c>
      <c r="N57" s="194" t="s">
        <v>33</v>
      </c>
      <c r="O57" s="194" t="s">
        <v>0</v>
      </c>
    </row>
    <row r="58" spans="1:15" ht="18.75">
      <c r="A58" s="234"/>
      <c r="B58" s="195"/>
      <c r="C58" s="195" t="s">
        <v>9</v>
      </c>
      <c r="D58" s="195"/>
      <c r="E58" s="196"/>
      <c r="F58" s="195" t="s">
        <v>29</v>
      </c>
      <c r="G58" s="197">
        <v>1</v>
      </c>
      <c r="H58" s="197">
        <v>2</v>
      </c>
      <c r="I58" s="197">
        <v>3</v>
      </c>
      <c r="J58" s="197">
        <v>4</v>
      </c>
      <c r="K58" s="197">
        <v>5</v>
      </c>
      <c r="L58" s="195" t="s">
        <v>6</v>
      </c>
      <c r="M58" s="195" t="s">
        <v>6</v>
      </c>
      <c r="N58" s="195" t="s">
        <v>34</v>
      </c>
      <c r="O58" s="195"/>
    </row>
    <row r="59" spans="1:15" ht="21">
      <c r="A59" s="198">
        <v>27</v>
      </c>
      <c r="B59" s="124" t="s">
        <v>23</v>
      </c>
      <c r="C59" s="15" t="s">
        <v>36</v>
      </c>
      <c r="D59" s="170" t="s">
        <v>1</v>
      </c>
      <c r="E59" s="204">
        <v>40000</v>
      </c>
      <c r="F59" s="203" t="s">
        <v>383</v>
      </c>
      <c r="G59" s="203"/>
      <c r="H59" s="203"/>
      <c r="I59" s="203"/>
      <c r="J59" s="203"/>
      <c r="K59" s="203"/>
      <c r="L59" s="209">
        <v>0</v>
      </c>
      <c r="M59" s="209">
        <f>E59-L59</f>
        <v>40000</v>
      </c>
      <c r="N59" s="206" t="s">
        <v>374</v>
      </c>
      <c r="O59" s="229" t="s">
        <v>391</v>
      </c>
    </row>
    <row r="60" spans="1:15" ht="21">
      <c r="A60" s="203">
        <v>28</v>
      </c>
      <c r="B60" s="306" t="s">
        <v>47</v>
      </c>
      <c r="C60" s="311" t="s">
        <v>36</v>
      </c>
      <c r="D60" s="203" t="s">
        <v>1</v>
      </c>
      <c r="E60" s="204">
        <v>50000</v>
      </c>
      <c r="F60" s="203" t="s">
        <v>383</v>
      </c>
      <c r="G60" s="203"/>
      <c r="H60" s="203"/>
      <c r="I60" s="203"/>
      <c r="J60" s="203"/>
      <c r="K60" s="203"/>
      <c r="L60" s="209">
        <v>49500</v>
      </c>
      <c r="M60" s="209">
        <f>E60-L60</f>
        <v>500</v>
      </c>
      <c r="N60" s="206" t="s">
        <v>374</v>
      </c>
      <c r="O60" s="354" t="s">
        <v>392</v>
      </c>
    </row>
    <row r="61" spans="1:15" ht="21">
      <c r="A61" s="203">
        <v>29</v>
      </c>
      <c r="B61" s="306" t="s">
        <v>363</v>
      </c>
      <c r="C61" s="311" t="s">
        <v>36</v>
      </c>
      <c r="D61" s="203" t="s">
        <v>1</v>
      </c>
      <c r="E61" s="204">
        <v>30000</v>
      </c>
      <c r="F61" s="203" t="s">
        <v>271</v>
      </c>
      <c r="G61" s="153"/>
      <c r="H61" s="153"/>
      <c r="I61" s="153"/>
      <c r="J61" s="153"/>
      <c r="K61" s="203"/>
      <c r="L61" s="209">
        <v>0</v>
      </c>
      <c r="M61" s="209">
        <f aca="true" t="shared" si="1" ref="M61:M72">E61-L61</f>
        <v>30000</v>
      </c>
      <c r="N61" s="206" t="s">
        <v>387</v>
      </c>
      <c r="O61" s="153"/>
    </row>
    <row r="62" spans="1:15" ht="21">
      <c r="A62" s="203">
        <v>30</v>
      </c>
      <c r="B62" s="306" t="s">
        <v>14</v>
      </c>
      <c r="C62" s="311" t="s">
        <v>54</v>
      </c>
      <c r="D62" s="203" t="s">
        <v>1</v>
      </c>
      <c r="E62" s="204">
        <v>45000</v>
      </c>
      <c r="F62" s="203" t="s">
        <v>271</v>
      </c>
      <c r="G62" s="153"/>
      <c r="H62" s="153"/>
      <c r="I62" s="153"/>
      <c r="J62" s="153"/>
      <c r="K62" s="203"/>
      <c r="L62" s="209">
        <v>0</v>
      </c>
      <c r="M62" s="209">
        <f t="shared" si="1"/>
        <v>45000</v>
      </c>
      <c r="N62" s="206" t="s">
        <v>387</v>
      </c>
      <c r="O62" s="153"/>
    </row>
    <row r="63" spans="1:15" ht="21">
      <c r="A63" s="203">
        <v>31</v>
      </c>
      <c r="B63" s="306" t="s">
        <v>15</v>
      </c>
      <c r="C63" s="311" t="s">
        <v>54</v>
      </c>
      <c r="D63" s="203" t="s">
        <v>1</v>
      </c>
      <c r="E63" s="204">
        <v>40000</v>
      </c>
      <c r="F63" s="203" t="s">
        <v>271</v>
      </c>
      <c r="G63" s="153"/>
      <c r="H63" s="153"/>
      <c r="I63" s="153"/>
      <c r="J63" s="153"/>
      <c r="K63" s="203"/>
      <c r="L63" s="209">
        <v>0</v>
      </c>
      <c r="M63" s="209">
        <f t="shared" si="1"/>
        <v>40000</v>
      </c>
      <c r="N63" s="206" t="s">
        <v>387</v>
      </c>
      <c r="O63" s="208"/>
    </row>
    <row r="64" spans="1:15" ht="21">
      <c r="A64" s="203">
        <v>32</v>
      </c>
      <c r="B64" s="306" t="s">
        <v>290</v>
      </c>
      <c r="C64" s="311" t="s">
        <v>54</v>
      </c>
      <c r="D64" s="203" t="s">
        <v>1</v>
      </c>
      <c r="E64" s="204">
        <v>16000</v>
      </c>
      <c r="F64" s="203" t="s">
        <v>283</v>
      </c>
      <c r="G64" s="153"/>
      <c r="H64" s="153"/>
      <c r="I64" s="153"/>
      <c r="J64" s="153"/>
      <c r="K64" s="203"/>
      <c r="L64" s="209">
        <v>0</v>
      </c>
      <c r="M64" s="209">
        <f t="shared" si="1"/>
        <v>16000</v>
      </c>
      <c r="N64" s="206" t="s">
        <v>387</v>
      </c>
      <c r="O64" s="203"/>
    </row>
    <row r="65" spans="1:15" ht="21">
      <c r="A65" s="203">
        <v>33</v>
      </c>
      <c r="B65" s="306" t="s">
        <v>14</v>
      </c>
      <c r="C65" s="339" t="s">
        <v>55</v>
      </c>
      <c r="D65" s="203" t="s">
        <v>1</v>
      </c>
      <c r="E65" s="204">
        <v>45000</v>
      </c>
      <c r="F65" s="203" t="s">
        <v>271</v>
      </c>
      <c r="G65" s="153"/>
      <c r="H65" s="153"/>
      <c r="I65" s="153"/>
      <c r="J65" s="153"/>
      <c r="K65" s="203"/>
      <c r="L65" s="209">
        <v>19343</v>
      </c>
      <c r="M65" s="209">
        <f t="shared" si="1"/>
        <v>25657</v>
      </c>
      <c r="N65" s="206" t="s">
        <v>387</v>
      </c>
      <c r="O65" s="203"/>
    </row>
    <row r="66" spans="1:15" ht="21">
      <c r="A66" s="203">
        <v>34</v>
      </c>
      <c r="B66" s="306" t="s">
        <v>25</v>
      </c>
      <c r="C66" s="339" t="s">
        <v>55</v>
      </c>
      <c r="D66" s="203" t="s">
        <v>1</v>
      </c>
      <c r="E66" s="204">
        <v>100000</v>
      </c>
      <c r="F66" s="203" t="s">
        <v>271</v>
      </c>
      <c r="G66" s="153"/>
      <c r="H66" s="153"/>
      <c r="I66" s="153"/>
      <c r="J66" s="153"/>
      <c r="K66" s="203"/>
      <c r="L66" s="209">
        <v>24795</v>
      </c>
      <c r="M66" s="209">
        <f t="shared" si="1"/>
        <v>75205</v>
      </c>
      <c r="N66" s="206" t="s">
        <v>387</v>
      </c>
      <c r="O66" s="203"/>
    </row>
    <row r="67" spans="1:15" ht="21">
      <c r="A67" s="203">
        <v>35</v>
      </c>
      <c r="B67" s="306" t="s">
        <v>15</v>
      </c>
      <c r="C67" s="349" t="s">
        <v>55</v>
      </c>
      <c r="D67" s="203" t="s">
        <v>1</v>
      </c>
      <c r="E67" s="204">
        <v>20000</v>
      </c>
      <c r="F67" s="203" t="s">
        <v>271</v>
      </c>
      <c r="G67" s="153"/>
      <c r="H67" s="153"/>
      <c r="I67" s="153"/>
      <c r="J67" s="153"/>
      <c r="K67" s="203"/>
      <c r="L67" s="209">
        <v>0</v>
      </c>
      <c r="M67" s="209">
        <f t="shared" si="1"/>
        <v>20000</v>
      </c>
      <c r="N67" s="206" t="s">
        <v>387</v>
      </c>
      <c r="O67" s="153"/>
    </row>
    <row r="68" spans="1:15" ht="21">
      <c r="A68" s="203">
        <v>36</v>
      </c>
      <c r="B68" s="306" t="s">
        <v>46</v>
      </c>
      <c r="C68" s="349" t="s">
        <v>55</v>
      </c>
      <c r="D68" s="203" t="s">
        <v>1</v>
      </c>
      <c r="E68" s="204">
        <v>30000</v>
      </c>
      <c r="F68" s="203" t="s">
        <v>271</v>
      </c>
      <c r="G68" s="153"/>
      <c r="H68" s="153"/>
      <c r="I68" s="153"/>
      <c r="J68" s="153"/>
      <c r="K68" s="203"/>
      <c r="L68" s="209">
        <v>11065</v>
      </c>
      <c r="M68" s="209">
        <f t="shared" si="1"/>
        <v>18935</v>
      </c>
      <c r="N68" s="206" t="s">
        <v>387</v>
      </c>
      <c r="O68" s="153"/>
    </row>
    <row r="69" spans="1:15" ht="21">
      <c r="A69" s="203">
        <v>37</v>
      </c>
      <c r="B69" s="306" t="s">
        <v>23</v>
      </c>
      <c r="C69" s="349" t="s">
        <v>55</v>
      </c>
      <c r="D69" s="203" t="s">
        <v>1</v>
      </c>
      <c r="E69" s="204">
        <v>40000</v>
      </c>
      <c r="F69" s="203" t="s">
        <v>271</v>
      </c>
      <c r="G69" s="153"/>
      <c r="H69" s="153"/>
      <c r="I69" s="153"/>
      <c r="J69" s="153"/>
      <c r="K69" s="203"/>
      <c r="L69" s="209">
        <v>0</v>
      </c>
      <c r="M69" s="209">
        <f t="shared" si="1"/>
        <v>40000</v>
      </c>
      <c r="N69" s="206" t="s">
        <v>387</v>
      </c>
      <c r="O69" s="153"/>
    </row>
    <row r="70" spans="1:15" ht="21">
      <c r="A70" s="203">
        <v>38</v>
      </c>
      <c r="B70" s="350" t="s">
        <v>256</v>
      </c>
      <c r="C70" s="349" t="s">
        <v>55</v>
      </c>
      <c r="D70" s="203" t="s">
        <v>1</v>
      </c>
      <c r="E70" s="353">
        <v>1241000</v>
      </c>
      <c r="F70" s="203" t="s">
        <v>271</v>
      </c>
      <c r="G70" s="203"/>
      <c r="H70" s="203"/>
      <c r="I70" s="203"/>
      <c r="J70" s="203"/>
      <c r="K70" s="203"/>
      <c r="L70" s="209">
        <f>762700+3174.69</f>
        <v>765874.69</v>
      </c>
      <c r="M70" s="244">
        <f t="shared" si="1"/>
        <v>475125.31000000006</v>
      </c>
      <c r="N70" s="206" t="s">
        <v>387</v>
      </c>
      <c r="O70" s="207"/>
    </row>
    <row r="71" spans="1:15" ht="21">
      <c r="A71" s="203">
        <v>39</v>
      </c>
      <c r="B71" s="350" t="s">
        <v>291</v>
      </c>
      <c r="C71" s="349" t="s">
        <v>55</v>
      </c>
      <c r="D71" s="203" t="s">
        <v>1</v>
      </c>
      <c r="E71" s="204">
        <v>6000</v>
      </c>
      <c r="F71" s="203" t="s">
        <v>383</v>
      </c>
      <c r="G71" s="153"/>
      <c r="H71" s="153"/>
      <c r="I71" s="153"/>
      <c r="J71" s="153"/>
      <c r="K71" s="203"/>
      <c r="L71" s="209">
        <v>0</v>
      </c>
      <c r="M71" s="209">
        <f t="shared" si="1"/>
        <v>6000</v>
      </c>
      <c r="N71" s="206" t="s">
        <v>387</v>
      </c>
      <c r="O71" s="153"/>
    </row>
    <row r="72" spans="1:15" ht="21">
      <c r="A72" s="203">
        <v>40</v>
      </c>
      <c r="B72" s="351" t="s">
        <v>364</v>
      </c>
      <c r="C72" s="349" t="s">
        <v>55</v>
      </c>
      <c r="D72" s="203" t="s">
        <v>1</v>
      </c>
      <c r="E72" s="204">
        <v>10000</v>
      </c>
      <c r="F72" s="203" t="s">
        <v>383</v>
      </c>
      <c r="G72" s="153"/>
      <c r="H72" s="153"/>
      <c r="I72" s="153"/>
      <c r="J72" s="153"/>
      <c r="K72" s="203"/>
      <c r="L72" s="209">
        <v>0</v>
      </c>
      <c r="M72" s="209">
        <f t="shared" si="1"/>
        <v>10000</v>
      </c>
      <c r="N72" s="206" t="s">
        <v>387</v>
      </c>
      <c r="O72" s="208"/>
    </row>
    <row r="73" spans="1:15" ht="21">
      <c r="A73" s="203">
        <v>41</v>
      </c>
      <c r="B73" s="307" t="s">
        <v>293</v>
      </c>
      <c r="C73" s="349" t="s">
        <v>55</v>
      </c>
      <c r="D73" s="203" t="s">
        <v>1</v>
      </c>
      <c r="E73" s="353">
        <v>50000</v>
      </c>
      <c r="F73" s="203" t="s">
        <v>271</v>
      </c>
      <c r="G73" s="153"/>
      <c r="H73" s="153"/>
      <c r="I73" s="153"/>
      <c r="J73" s="153"/>
      <c r="K73" s="203"/>
      <c r="L73" s="209">
        <v>0</v>
      </c>
      <c r="M73" s="244">
        <f>E73-L73</f>
        <v>50000</v>
      </c>
      <c r="N73" s="206" t="s">
        <v>387</v>
      </c>
      <c r="O73" s="203"/>
    </row>
    <row r="74" spans="1:15" ht="21">
      <c r="A74" s="170"/>
      <c r="B74" s="124"/>
      <c r="C74" s="15"/>
      <c r="D74" s="221"/>
      <c r="E74" s="204"/>
      <c r="F74" s="203"/>
      <c r="G74" s="156"/>
      <c r="H74" s="156"/>
      <c r="I74" s="156"/>
      <c r="J74" s="156"/>
      <c r="K74" s="170"/>
      <c r="L74" s="226"/>
      <c r="M74" s="205"/>
      <c r="N74" s="206"/>
      <c r="O74" s="352"/>
    </row>
    <row r="75" spans="1:15" ht="18.75">
      <c r="A75" s="230"/>
      <c r="B75" s="212"/>
      <c r="C75" s="230"/>
      <c r="D75" s="211"/>
      <c r="E75" s="365"/>
      <c r="F75" s="230"/>
      <c r="G75" s="211"/>
      <c r="H75" s="211"/>
      <c r="I75" s="211"/>
      <c r="J75" s="211"/>
      <c r="K75" s="230"/>
      <c r="L75" s="232"/>
      <c r="M75" s="232"/>
      <c r="N75" s="230"/>
      <c r="O75" s="211"/>
    </row>
    <row r="76" spans="1:15" ht="18.75">
      <c r="A76" s="217"/>
      <c r="B76" s="214"/>
      <c r="C76" s="217"/>
      <c r="D76" s="214"/>
      <c r="E76" s="218"/>
      <c r="F76" s="217"/>
      <c r="G76" s="214"/>
      <c r="H76" s="214"/>
      <c r="I76" s="214"/>
      <c r="J76" s="214"/>
      <c r="K76" s="217"/>
      <c r="L76" s="219"/>
      <c r="M76" s="219"/>
      <c r="N76" s="217"/>
      <c r="O76" s="214"/>
    </row>
    <row r="77" spans="1:15" ht="18.75">
      <c r="A77" s="217"/>
      <c r="B77" s="214"/>
      <c r="C77" s="217"/>
      <c r="D77" s="214"/>
      <c r="E77" s="218"/>
      <c r="F77" s="214"/>
      <c r="G77" s="214"/>
      <c r="H77" s="214"/>
      <c r="I77" s="214"/>
      <c r="J77" s="214"/>
      <c r="K77" s="214"/>
      <c r="L77" s="219"/>
      <c r="M77" s="219"/>
      <c r="N77" s="220"/>
      <c r="O77" s="214"/>
    </row>
    <row r="78" spans="1:15" ht="21">
      <c r="A78" s="324" t="s">
        <v>377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</row>
    <row r="79" spans="1:15" ht="21">
      <c r="A79" s="324" t="s">
        <v>26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</row>
    <row r="80" spans="1:15" ht="21">
      <c r="A80" s="324" t="s">
        <v>269</v>
      </c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</row>
    <row r="81" spans="1:15" ht="18.75">
      <c r="A81" s="194" t="s">
        <v>3</v>
      </c>
      <c r="B81" s="194" t="s">
        <v>7</v>
      </c>
      <c r="C81" s="194" t="s">
        <v>8</v>
      </c>
      <c r="D81" s="194" t="s">
        <v>27</v>
      </c>
      <c r="E81" s="194" t="s">
        <v>6</v>
      </c>
      <c r="F81" s="194" t="s">
        <v>28</v>
      </c>
      <c r="G81" s="325" t="s">
        <v>30</v>
      </c>
      <c r="H81" s="325"/>
      <c r="I81" s="325"/>
      <c r="J81" s="325"/>
      <c r="K81" s="325"/>
      <c r="L81" s="194" t="s">
        <v>31</v>
      </c>
      <c r="M81" s="194" t="s">
        <v>32</v>
      </c>
      <c r="N81" s="194" t="s">
        <v>33</v>
      </c>
      <c r="O81" s="194" t="s">
        <v>0</v>
      </c>
    </row>
    <row r="82" spans="1:15" ht="18.75">
      <c r="A82" s="234"/>
      <c r="B82" s="195"/>
      <c r="C82" s="195" t="s">
        <v>9</v>
      </c>
      <c r="D82" s="234"/>
      <c r="E82" s="236"/>
      <c r="F82" s="195" t="s">
        <v>29</v>
      </c>
      <c r="G82" s="194">
        <v>1</v>
      </c>
      <c r="H82" s="194">
        <v>2</v>
      </c>
      <c r="I82" s="194">
        <v>3</v>
      </c>
      <c r="J82" s="194">
        <v>4</v>
      </c>
      <c r="K82" s="194">
        <v>5</v>
      </c>
      <c r="L82" s="234" t="s">
        <v>6</v>
      </c>
      <c r="M82" s="234" t="s">
        <v>6</v>
      </c>
      <c r="N82" s="195" t="s">
        <v>34</v>
      </c>
      <c r="O82" s="195"/>
    </row>
    <row r="83" spans="1:15" ht="21">
      <c r="A83" s="198">
        <v>42</v>
      </c>
      <c r="B83" s="124" t="s">
        <v>113</v>
      </c>
      <c r="C83" s="15" t="s">
        <v>55</v>
      </c>
      <c r="D83" s="198" t="s">
        <v>1</v>
      </c>
      <c r="E83" s="199">
        <v>36000</v>
      </c>
      <c r="F83" s="203" t="s">
        <v>271</v>
      </c>
      <c r="G83" s="198"/>
      <c r="H83" s="198"/>
      <c r="I83" s="198"/>
      <c r="J83" s="198"/>
      <c r="K83" s="198"/>
      <c r="L83" s="237">
        <v>9000</v>
      </c>
      <c r="M83" s="238">
        <f>E83-L83</f>
        <v>27000</v>
      </c>
      <c r="N83" s="201">
        <v>22189</v>
      </c>
      <c r="O83" s="235"/>
    </row>
    <row r="84" spans="1:15" ht="21">
      <c r="A84" s="203"/>
      <c r="B84" s="306" t="s">
        <v>296</v>
      </c>
      <c r="C84" s="342" t="s">
        <v>147</v>
      </c>
      <c r="D84" s="203"/>
      <c r="E84" s="204"/>
      <c r="F84" s="203"/>
      <c r="G84" s="153"/>
      <c r="H84" s="153"/>
      <c r="I84" s="153"/>
      <c r="J84" s="153"/>
      <c r="K84" s="203"/>
      <c r="L84" s="209"/>
      <c r="M84" s="209"/>
      <c r="N84" s="206"/>
      <c r="O84" s="153"/>
    </row>
    <row r="85" spans="1:15" ht="21">
      <c r="A85" s="203">
        <v>43</v>
      </c>
      <c r="B85" s="306" t="s">
        <v>113</v>
      </c>
      <c r="C85" s="311" t="s">
        <v>55</v>
      </c>
      <c r="D85" s="203" t="s">
        <v>1</v>
      </c>
      <c r="E85" s="204">
        <v>36000</v>
      </c>
      <c r="F85" s="203" t="s">
        <v>271</v>
      </c>
      <c r="G85" s="153"/>
      <c r="H85" s="153"/>
      <c r="I85" s="153"/>
      <c r="J85" s="153"/>
      <c r="K85" s="203"/>
      <c r="L85" s="209">
        <v>9000</v>
      </c>
      <c r="M85" s="205">
        <f>E85-L85</f>
        <v>27000</v>
      </c>
      <c r="N85" s="206" t="s">
        <v>390</v>
      </c>
      <c r="O85" s="203"/>
    </row>
    <row r="86" spans="1:15" ht="21">
      <c r="A86" s="203"/>
      <c r="B86" s="306" t="s">
        <v>112</v>
      </c>
      <c r="C86" s="342" t="s">
        <v>147</v>
      </c>
      <c r="D86" s="203"/>
      <c r="E86" s="204"/>
      <c r="F86" s="203"/>
      <c r="G86" s="153"/>
      <c r="H86" s="153"/>
      <c r="I86" s="153"/>
      <c r="J86" s="153"/>
      <c r="K86" s="203"/>
      <c r="L86" s="209"/>
      <c r="M86" s="205"/>
      <c r="N86" s="206"/>
      <c r="O86" s="153"/>
    </row>
    <row r="87" spans="1:15" ht="21">
      <c r="A87" s="203">
        <v>44</v>
      </c>
      <c r="B87" s="306" t="s">
        <v>256</v>
      </c>
      <c r="C87" s="311" t="s">
        <v>55</v>
      </c>
      <c r="D87" s="203" t="s">
        <v>1</v>
      </c>
      <c r="E87" s="204">
        <v>74000</v>
      </c>
      <c r="F87" s="203" t="s">
        <v>271</v>
      </c>
      <c r="G87" s="153"/>
      <c r="H87" s="153"/>
      <c r="I87" s="153"/>
      <c r="J87" s="153"/>
      <c r="K87" s="203"/>
      <c r="L87" s="209">
        <v>0</v>
      </c>
      <c r="M87" s="205">
        <f aca="true" t="shared" si="2" ref="M87:M93">E87-L87</f>
        <v>74000</v>
      </c>
      <c r="N87" s="206" t="s">
        <v>388</v>
      </c>
      <c r="O87" s="203"/>
    </row>
    <row r="88" spans="1:15" ht="21">
      <c r="A88" s="203"/>
      <c r="B88" s="306"/>
      <c r="C88" s="342" t="s">
        <v>147</v>
      </c>
      <c r="D88" s="203"/>
      <c r="E88" s="204"/>
      <c r="F88" s="203"/>
      <c r="G88" s="153"/>
      <c r="H88" s="153"/>
      <c r="I88" s="153"/>
      <c r="J88" s="153"/>
      <c r="K88" s="203"/>
      <c r="L88" s="209"/>
      <c r="M88" s="205"/>
      <c r="N88" s="206"/>
      <c r="O88" s="153"/>
    </row>
    <row r="89" spans="1:15" ht="21">
      <c r="A89" s="203">
        <v>45</v>
      </c>
      <c r="B89" s="306" t="s">
        <v>14</v>
      </c>
      <c r="C89" s="311" t="s">
        <v>55</v>
      </c>
      <c r="D89" s="203" t="s">
        <v>1</v>
      </c>
      <c r="E89" s="204">
        <v>5000</v>
      </c>
      <c r="F89" s="203" t="s">
        <v>271</v>
      </c>
      <c r="G89" s="153"/>
      <c r="H89" s="153"/>
      <c r="I89" s="153"/>
      <c r="J89" s="153"/>
      <c r="K89" s="203"/>
      <c r="L89" s="209">
        <v>0</v>
      </c>
      <c r="M89" s="205">
        <f t="shared" si="2"/>
        <v>5000</v>
      </c>
      <c r="N89" s="206" t="s">
        <v>374</v>
      </c>
      <c r="O89" s="203"/>
    </row>
    <row r="90" spans="1:15" ht="21">
      <c r="A90" s="203">
        <v>46</v>
      </c>
      <c r="B90" s="306" t="s">
        <v>23</v>
      </c>
      <c r="C90" s="311" t="s">
        <v>55</v>
      </c>
      <c r="D90" s="203" t="s">
        <v>1</v>
      </c>
      <c r="E90" s="204">
        <v>100000</v>
      </c>
      <c r="F90" s="203" t="s">
        <v>271</v>
      </c>
      <c r="G90" s="153"/>
      <c r="H90" s="153"/>
      <c r="I90" s="153"/>
      <c r="J90" s="153"/>
      <c r="K90" s="203"/>
      <c r="L90" s="209">
        <v>19085</v>
      </c>
      <c r="M90" s="205">
        <f>E90-L90</f>
        <v>80915</v>
      </c>
      <c r="N90" s="206" t="s">
        <v>388</v>
      </c>
      <c r="O90" s="153"/>
    </row>
    <row r="91" spans="1:15" ht="21">
      <c r="A91" s="203">
        <v>47</v>
      </c>
      <c r="B91" s="306" t="s">
        <v>47</v>
      </c>
      <c r="C91" s="311" t="s">
        <v>55</v>
      </c>
      <c r="D91" s="203" t="s">
        <v>1</v>
      </c>
      <c r="E91" s="204">
        <v>100000</v>
      </c>
      <c r="F91" s="203" t="s">
        <v>271</v>
      </c>
      <c r="G91" s="153"/>
      <c r="H91" s="153"/>
      <c r="I91" s="153"/>
      <c r="J91" s="153"/>
      <c r="K91" s="203"/>
      <c r="L91" s="209">
        <v>22350</v>
      </c>
      <c r="M91" s="205">
        <f t="shared" si="2"/>
        <v>77650</v>
      </c>
      <c r="N91" s="206" t="s">
        <v>374</v>
      </c>
      <c r="O91" s="203"/>
    </row>
    <row r="92" spans="1:15" ht="21">
      <c r="A92" s="203"/>
      <c r="B92" s="306"/>
      <c r="C92" s="342" t="s">
        <v>147</v>
      </c>
      <c r="D92" s="203"/>
      <c r="E92" s="204"/>
      <c r="F92" s="203"/>
      <c r="G92" s="153"/>
      <c r="H92" s="153"/>
      <c r="I92" s="153"/>
      <c r="J92" s="153"/>
      <c r="K92" s="203"/>
      <c r="L92" s="209"/>
      <c r="M92" s="205"/>
      <c r="N92" s="206"/>
      <c r="O92" s="203"/>
    </row>
    <row r="93" spans="1:15" ht="21">
      <c r="A93" s="203">
        <v>48</v>
      </c>
      <c r="B93" s="306" t="s">
        <v>46</v>
      </c>
      <c r="C93" s="311" t="s">
        <v>55</v>
      </c>
      <c r="D93" s="203" t="s">
        <v>1</v>
      </c>
      <c r="E93" s="204">
        <v>76000</v>
      </c>
      <c r="F93" s="203" t="s">
        <v>271</v>
      </c>
      <c r="G93" s="153"/>
      <c r="H93" s="153"/>
      <c r="I93" s="153"/>
      <c r="J93" s="153"/>
      <c r="K93" s="203"/>
      <c r="L93" s="209">
        <v>0</v>
      </c>
      <c r="M93" s="205">
        <f t="shared" si="2"/>
        <v>76000</v>
      </c>
      <c r="N93" s="206" t="s">
        <v>374</v>
      </c>
      <c r="O93" s="203"/>
    </row>
    <row r="94" spans="1:15" ht="20.25">
      <c r="A94" s="203"/>
      <c r="B94" s="190"/>
      <c r="C94" s="342" t="s">
        <v>147</v>
      </c>
      <c r="D94" s="203"/>
      <c r="E94" s="204"/>
      <c r="F94" s="203"/>
      <c r="G94" s="153"/>
      <c r="H94" s="153"/>
      <c r="I94" s="153"/>
      <c r="J94" s="153"/>
      <c r="K94" s="203"/>
      <c r="L94" s="209"/>
      <c r="M94" s="205"/>
      <c r="N94" s="206"/>
      <c r="O94" s="153"/>
    </row>
    <row r="95" spans="1:15" ht="21">
      <c r="A95" s="203">
        <v>49</v>
      </c>
      <c r="B95" s="306" t="s">
        <v>14</v>
      </c>
      <c r="C95" s="343" t="s">
        <v>323</v>
      </c>
      <c r="D95" s="203" t="s">
        <v>1</v>
      </c>
      <c r="E95" s="204">
        <v>30000</v>
      </c>
      <c r="F95" s="203" t="s">
        <v>271</v>
      </c>
      <c r="G95" s="153"/>
      <c r="H95" s="153"/>
      <c r="I95" s="153"/>
      <c r="J95" s="153"/>
      <c r="K95" s="203"/>
      <c r="L95" s="209">
        <v>0</v>
      </c>
      <c r="M95" s="205">
        <f>E95-L95</f>
        <v>30000</v>
      </c>
      <c r="N95" s="206" t="s">
        <v>374</v>
      </c>
      <c r="O95" s="203"/>
    </row>
    <row r="96" spans="1:15" ht="21">
      <c r="A96" s="203">
        <v>50</v>
      </c>
      <c r="B96" s="306" t="s">
        <v>22</v>
      </c>
      <c r="C96" s="343" t="s">
        <v>323</v>
      </c>
      <c r="D96" s="203" t="s">
        <v>1</v>
      </c>
      <c r="E96" s="204">
        <v>10000</v>
      </c>
      <c r="F96" s="203" t="s">
        <v>271</v>
      </c>
      <c r="G96" s="153"/>
      <c r="H96" s="153"/>
      <c r="I96" s="153"/>
      <c r="J96" s="153"/>
      <c r="K96" s="203"/>
      <c r="L96" s="209">
        <v>0</v>
      </c>
      <c r="M96" s="205">
        <f>E96-L96</f>
        <v>10000</v>
      </c>
      <c r="N96" s="206" t="s">
        <v>374</v>
      </c>
      <c r="O96" s="203"/>
    </row>
    <row r="97" spans="1:15" ht="21">
      <c r="A97" s="203">
        <v>51</v>
      </c>
      <c r="B97" s="306" t="s">
        <v>15</v>
      </c>
      <c r="C97" s="343" t="s">
        <v>323</v>
      </c>
      <c r="D97" s="203" t="s">
        <v>1</v>
      </c>
      <c r="E97" s="204">
        <v>20000</v>
      </c>
      <c r="F97" s="203" t="s">
        <v>271</v>
      </c>
      <c r="G97" s="153"/>
      <c r="H97" s="153"/>
      <c r="I97" s="153"/>
      <c r="J97" s="153"/>
      <c r="K97" s="203"/>
      <c r="L97" s="209"/>
      <c r="M97" s="205"/>
      <c r="N97" s="206"/>
      <c r="O97" s="153"/>
    </row>
    <row r="98" spans="1:15" ht="21">
      <c r="A98" s="203">
        <v>52</v>
      </c>
      <c r="B98" s="306" t="s">
        <v>299</v>
      </c>
      <c r="C98" s="343" t="s">
        <v>323</v>
      </c>
      <c r="D98" s="203" t="s">
        <v>1</v>
      </c>
      <c r="E98" s="204">
        <v>16500</v>
      </c>
      <c r="F98" s="203" t="s">
        <v>283</v>
      </c>
      <c r="G98" s="153"/>
      <c r="H98" s="153"/>
      <c r="I98" s="153"/>
      <c r="J98" s="153"/>
      <c r="K98" s="203"/>
      <c r="L98" s="209">
        <v>0</v>
      </c>
      <c r="M98" s="205">
        <f>E98-L98</f>
        <v>16500</v>
      </c>
      <c r="N98" s="206" t="s">
        <v>374</v>
      </c>
      <c r="O98" s="203"/>
    </row>
    <row r="99" spans="1:15" ht="21">
      <c r="A99" s="203"/>
      <c r="B99" s="306"/>
      <c r="C99" s="343"/>
      <c r="D99" s="203"/>
      <c r="E99" s="204"/>
      <c r="F99" s="203"/>
      <c r="G99" s="153"/>
      <c r="H99" s="153"/>
      <c r="I99" s="153"/>
      <c r="J99" s="153"/>
      <c r="K99" s="203"/>
      <c r="L99" s="209"/>
      <c r="M99" s="205"/>
      <c r="N99" s="206"/>
      <c r="O99" s="153"/>
    </row>
    <row r="100" spans="1:15" ht="18.75">
      <c r="A100" s="170"/>
      <c r="B100" s="192"/>
      <c r="C100" s="170"/>
      <c r="D100" s="170"/>
      <c r="E100" s="225"/>
      <c r="F100" s="170"/>
      <c r="G100" s="156"/>
      <c r="H100" s="156"/>
      <c r="I100" s="156"/>
      <c r="J100" s="156"/>
      <c r="K100" s="170"/>
      <c r="L100" s="226"/>
      <c r="M100" s="227"/>
      <c r="N100" s="228"/>
      <c r="O100" s="170"/>
    </row>
    <row r="101" spans="1:15" ht="17.25">
      <c r="A101" s="340"/>
      <c r="B101" s="341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</row>
    <row r="102" spans="1:15" ht="13.5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</row>
    <row r="103" spans="1:15" ht="18.75">
      <c r="A103" s="217"/>
      <c r="B103" s="214"/>
      <c r="C103" s="217"/>
      <c r="D103" s="214"/>
      <c r="E103" s="218"/>
      <c r="F103" s="214"/>
      <c r="G103" s="214"/>
      <c r="H103" s="214"/>
      <c r="I103" s="214"/>
      <c r="J103" s="214"/>
      <c r="K103" s="214"/>
      <c r="L103" s="219"/>
      <c r="M103" s="219"/>
      <c r="N103" s="220"/>
      <c r="O103" s="214"/>
    </row>
    <row r="104" spans="1:15" ht="21">
      <c r="A104" s="324" t="s">
        <v>377</v>
      </c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</row>
    <row r="105" spans="1:15" ht="19.5" customHeight="1">
      <c r="A105" s="324" t="s">
        <v>26</v>
      </c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</row>
    <row r="106" spans="1:15" ht="19.5" customHeight="1">
      <c r="A106" s="324" t="s">
        <v>269</v>
      </c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</row>
    <row r="107" spans="1:15" ht="18.75">
      <c r="A107" s="194" t="s">
        <v>3</v>
      </c>
      <c r="B107" s="194" t="s">
        <v>7</v>
      </c>
      <c r="C107" s="194" t="s">
        <v>8</v>
      </c>
      <c r="D107" s="194" t="s">
        <v>27</v>
      </c>
      <c r="E107" s="194" t="s">
        <v>6</v>
      </c>
      <c r="F107" s="194" t="s">
        <v>28</v>
      </c>
      <c r="G107" s="325" t="s">
        <v>30</v>
      </c>
      <c r="H107" s="325"/>
      <c r="I107" s="325"/>
      <c r="J107" s="325"/>
      <c r="K107" s="325"/>
      <c r="L107" s="194" t="s">
        <v>31</v>
      </c>
      <c r="M107" s="194" t="s">
        <v>32</v>
      </c>
      <c r="N107" s="194" t="s">
        <v>33</v>
      </c>
      <c r="O107" s="194" t="s">
        <v>0</v>
      </c>
    </row>
    <row r="108" spans="1:15" ht="18.75">
      <c r="A108" s="234"/>
      <c r="B108" s="195"/>
      <c r="C108" s="195" t="s">
        <v>9</v>
      </c>
      <c r="D108" s="234"/>
      <c r="E108" s="236"/>
      <c r="F108" s="195" t="s">
        <v>29</v>
      </c>
      <c r="G108" s="194">
        <v>1</v>
      </c>
      <c r="H108" s="194">
        <v>2</v>
      </c>
      <c r="I108" s="194">
        <v>3</v>
      </c>
      <c r="J108" s="194">
        <v>4</v>
      </c>
      <c r="K108" s="194">
        <v>5</v>
      </c>
      <c r="L108" s="234" t="s">
        <v>6</v>
      </c>
      <c r="M108" s="234" t="s">
        <v>6</v>
      </c>
      <c r="N108" s="195" t="s">
        <v>34</v>
      </c>
      <c r="O108" s="195"/>
    </row>
    <row r="109" spans="1:15" ht="21">
      <c r="A109" s="198">
        <v>53</v>
      </c>
      <c r="B109" s="124" t="s">
        <v>302</v>
      </c>
      <c r="C109" s="20" t="s">
        <v>323</v>
      </c>
      <c r="D109" s="198" t="s">
        <v>1</v>
      </c>
      <c r="E109" s="199">
        <v>30000</v>
      </c>
      <c r="F109" s="303" t="s">
        <v>359</v>
      </c>
      <c r="G109" s="198"/>
      <c r="H109" s="198"/>
      <c r="I109" s="198"/>
      <c r="J109" s="198"/>
      <c r="K109" s="198"/>
      <c r="L109" s="237">
        <v>0</v>
      </c>
      <c r="M109" s="238">
        <f>E109-L109</f>
        <v>30000</v>
      </c>
      <c r="N109" s="206" t="s">
        <v>374</v>
      </c>
      <c r="O109" s="235"/>
    </row>
    <row r="110" spans="1:15" ht="21">
      <c r="A110" s="203"/>
      <c r="B110" s="306" t="s">
        <v>119</v>
      </c>
      <c r="C110" s="311"/>
      <c r="D110" s="203"/>
      <c r="E110" s="225"/>
      <c r="F110" s="203"/>
      <c r="G110" s="203"/>
      <c r="H110" s="203"/>
      <c r="I110" s="203"/>
      <c r="J110" s="203"/>
      <c r="K110" s="203"/>
      <c r="L110" s="209"/>
      <c r="M110" s="209"/>
      <c r="N110" s="206"/>
      <c r="O110" s="229"/>
    </row>
    <row r="111" spans="1:15" ht="21">
      <c r="A111" s="203">
        <v>54</v>
      </c>
      <c r="B111" s="306" t="s">
        <v>267</v>
      </c>
      <c r="C111" s="343" t="s">
        <v>323</v>
      </c>
      <c r="D111" s="203" t="s">
        <v>1</v>
      </c>
      <c r="E111" s="204">
        <v>60000</v>
      </c>
      <c r="F111" s="245">
        <v>21916</v>
      </c>
      <c r="G111" s="153"/>
      <c r="H111" s="153"/>
      <c r="I111" s="153"/>
      <c r="J111" s="153"/>
      <c r="K111" s="203"/>
      <c r="L111" s="209">
        <v>0</v>
      </c>
      <c r="M111" s="209">
        <f>E111-L111</f>
        <v>60000</v>
      </c>
      <c r="N111" s="245">
        <v>21916</v>
      </c>
      <c r="O111" s="203"/>
    </row>
    <row r="112" spans="1:15" ht="21">
      <c r="A112" s="203"/>
      <c r="B112" s="306" t="s">
        <v>268</v>
      </c>
      <c r="C112" s="311"/>
      <c r="D112" s="203"/>
      <c r="E112" s="204"/>
      <c r="F112" s="203"/>
      <c r="G112" s="153"/>
      <c r="H112" s="153"/>
      <c r="I112" s="153"/>
      <c r="J112" s="153"/>
      <c r="K112" s="203"/>
      <c r="L112" s="209"/>
      <c r="M112" s="209"/>
      <c r="N112" s="206"/>
      <c r="O112" s="153"/>
    </row>
    <row r="113" spans="1:15" ht="20.25">
      <c r="A113" s="203">
        <v>55</v>
      </c>
      <c r="B113" s="310" t="s">
        <v>367</v>
      </c>
      <c r="C113" s="343" t="s">
        <v>323</v>
      </c>
      <c r="D113" s="203" t="s">
        <v>1</v>
      </c>
      <c r="E113" s="204">
        <v>50000</v>
      </c>
      <c r="F113" s="203" t="s">
        <v>271</v>
      </c>
      <c r="G113" s="153"/>
      <c r="H113" s="153"/>
      <c r="I113" s="153"/>
      <c r="J113" s="153"/>
      <c r="K113" s="203"/>
      <c r="L113" s="209">
        <v>0</v>
      </c>
      <c r="M113" s="205">
        <f>E113-L113</f>
        <v>50000</v>
      </c>
      <c r="N113" s="206" t="s">
        <v>388</v>
      </c>
      <c r="O113" s="203"/>
    </row>
    <row r="114" spans="1:15" ht="21">
      <c r="A114" s="203"/>
      <c r="B114" s="310" t="s">
        <v>347</v>
      </c>
      <c r="C114" s="348"/>
      <c r="D114" s="203"/>
      <c r="E114" s="204"/>
      <c r="F114" s="203"/>
      <c r="G114" s="153"/>
      <c r="H114" s="153"/>
      <c r="I114" s="153"/>
      <c r="J114" s="153"/>
      <c r="K114" s="203"/>
      <c r="L114" s="209"/>
      <c r="M114" s="205"/>
      <c r="N114" s="206"/>
      <c r="O114" s="153"/>
    </row>
    <row r="115" spans="1:15" ht="20.25">
      <c r="A115" s="203">
        <v>56</v>
      </c>
      <c r="B115" s="307" t="s">
        <v>389</v>
      </c>
      <c r="C115" s="343" t="s">
        <v>323</v>
      </c>
      <c r="D115" s="203" t="s">
        <v>1</v>
      </c>
      <c r="E115" s="242">
        <v>864400</v>
      </c>
      <c r="F115" s="203" t="s">
        <v>271</v>
      </c>
      <c r="G115" s="153"/>
      <c r="H115" s="153"/>
      <c r="I115" s="153"/>
      <c r="J115" s="153"/>
      <c r="K115" s="203"/>
      <c r="L115" s="209">
        <v>380257.6</v>
      </c>
      <c r="M115" s="205">
        <f>E115-L115</f>
        <v>484142.4</v>
      </c>
      <c r="N115" s="206" t="s">
        <v>304</v>
      </c>
      <c r="O115" s="203"/>
    </row>
    <row r="116" spans="1:15" ht="20.25">
      <c r="A116" s="203"/>
      <c r="B116" s="307" t="s">
        <v>263</v>
      </c>
      <c r="C116" s="239"/>
      <c r="D116" s="203"/>
      <c r="E116" s="243"/>
      <c r="F116" s="203"/>
      <c r="G116" s="153"/>
      <c r="H116" s="153"/>
      <c r="I116" s="153"/>
      <c r="J116" s="153"/>
      <c r="K116" s="203"/>
      <c r="L116" s="209"/>
      <c r="M116" s="205"/>
      <c r="N116" s="206" t="s">
        <v>79</v>
      </c>
      <c r="O116" s="153"/>
    </row>
    <row r="117" spans="1:15" ht="20.25">
      <c r="A117" s="203"/>
      <c r="B117" s="307" t="s">
        <v>366</v>
      </c>
      <c r="C117" s="239"/>
      <c r="D117" s="203" t="s">
        <v>1</v>
      </c>
      <c r="E117" s="204"/>
      <c r="F117" s="203"/>
      <c r="G117" s="153"/>
      <c r="H117" s="153"/>
      <c r="I117" s="153"/>
      <c r="J117" s="153"/>
      <c r="K117" s="203"/>
      <c r="L117" s="209"/>
      <c r="M117" s="205"/>
      <c r="N117" s="206"/>
      <c r="O117" s="203"/>
    </row>
    <row r="118" spans="1:15" ht="20.25">
      <c r="A118" s="203"/>
      <c r="B118" s="307" t="s">
        <v>119</v>
      </c>
      <c r="C118" s="239"/>
      <c r="D118" s="203"/>
      <c r="E118" s="204"/>
      <c r="F118" s="203"/>
      <c r="G118" s="153"/>
      <c r="H118" s="153"/>
      <c r="I118" s="153"/>
      <c r="J118" s="153"/>
      <c r="K118" s="203"/>
      <c r="L118" s="209"/>
      <c r="M118" s="205"/>
      <c r="N118" s="206"/>
      <c r="O118" s="153"/>
    </row>
    <row r="119" spans="1:15" ht="21">
      <c r="A119" s="203">
        <v>57</v>
      </c>
      <c r="B119" s="306" t="s">
        <v>93</v>
      </c>
      <c r="C119" s="343" t="s">
        <v>323</v>
      </c>
      <c r="D119" s="203" t="s">
        <v>1</v>
      </c>
      <c r="E119" s="204">
        <v>10000</v>
      </c>
      <c r="F119" s="203" t="s">
        <v>271</v>
      </c>
      <c r="G119" s="153"/>
      <c r="H119" s="153"/>
      <c r="I119" s="153"/>
      <c r="J119" s="153"/>
      <c r="K119" s="203"/>
      <c r="L119" s="209">
        <v>0</v>
      </c>
      <c r="M119" s="205">
        <f>E119-L119</f>
        <v>10000</v>
      </c>
      <c r="N119" s="206" t="s">
        <v>374</v>
      </c>
      <c r="O119" s="203"/>
    </row>
    <row r="120" spans="1:15" ht="21">
      <c r="A120" s="203">
        <v>58</v>
      </c>
      <c r="B120" s="306" t="s">
        <v>40</v>
      </c>
      <c r="C120" s="343" t="s">
        <v>323</v>
      </c>
      <c r="D120" s="203" t="s">
        <v>1</v>
      </c>
      <c r="E120" s="204">
        <v>10000</v>
      </c>
      <c r="F120" s="203" t="s">
        <v>271</v>
      </c>
      <c r="G120" s="153"/>
      <c r="H120" s="153"/>
      <c r="I120" s="153"/>
      <c r="J120" s="153"/>
      <c r="K120" s="203"/>
      <c r="L120" s="209">
        <v>0</v>
      </c>
      <c r="M120" s="205">
        <f>E120-L120</f>
        <v>10000</v>
      </c>
      <c r="N120" s="206" t="s">
        <v>374</v>
      </c>
      <c r="O120" s="153"/>
    </row>
    <row r="121" spans="1:15" ht="20.25">
      <c r="A121" s="203">
        <v>59</v>
      </c>
      <c r="B121" s="310" t="s">
        <v>264</v>
      </c>
      <c r="C121" s="343" t="s">
        <v>323</v>
      </c>
      <c r="D121" s="203" t="s">
        <v>1</v>
      </c>
      <c r="E121" s="204">
        <v>20000</v>
      </c>
      <c r="F121" s="203" t="s">
        <v>271</v>
      </c>
      <c r="G121" s="153"/>
      <c r="H121" s="153"/>
      <c r="I121" s="153"/>
      <c r="J121" s="153"/>
      <c r="K121" s="203"/>
      <c r="L121" s="209">
        <v>1000</v>
      </c>
      <c r="M121" s="205">
        <f>E121-L121</f>
        <v>19000</v>
      </c>
      <c r="N121" s="206" t="s">
        <v>374</v>
      </c>
      <c r="O121" s="203"/>
    </row>
    <row r="122" spans="1:15" ht="21">
      <c r="A122" s="203"/>
      <c r="B122" s="310" t="s">
        <v>265</v>
      </c>
      <c r="C122" s="348"/>
      <c r="D122" s="203"/>
      <c r="E122" s="204"/>
      <c r="F122" s="203"/>
      <c r="G122" s="153"/>
      <c r="H122" s="153"/>
      <c r="I122" s="153"/>
      <c r="J122" s="153"/>
      <c r="K122" s="203"/>
      <c r="L122" s="209"/>
      <c r="M122" s="205"/>
      <c r="N122" s="206"/>
      <c r="O122" s="153"/>
    </row>
    <row r="123" spans="1:15" ht="21">
      <c r="A123" s="203">
        <v>60</v>
      </c>
      <c r="B123" s="306" t="s">
        <v>309</v>
      </c>
      <c r="C123" s="343" t="s">
        <v>323</v>
      </c>
      <c r="D123" s="203" t="s">
        <v>1</v>
      </c>
      <c r="E123" s="204">
        <v>100000</v>
      </c>
      <c r="F123" s="203" t="s">
        <v>283</v>
      </c>
      <c r="G123" s="153"/>
      <c r="H123" s="153"/>
      <c r="I123" s="153"/>
      <c r="J123" s="153"/>
      <c r="K123" s="203"/>
      <c r="L123" s="209">
        <v>0</v>
      </c>
      <c r="M123" s="205">
        <f>E123-L123</f>
        <v>100000</v>
      </c>
      <c r="N123" s="206" t="s">
        <v>374</v>
      </c>
      <c r="O123" s="203"/>
    </row>
    <row r="124" spans="1:15" ht="21">
      <c r="A124" s="170"/>
      <c r="B124" s="306" t="s">
        <v>310</v>
      </c>
      <c r="C124" s="348"/>
      <c r="D124" s="203"/>
      <c r="E124" s="225"/>
      <c r="F124" s="203"/>
      <c r="G124" s="156"/>
      <c r="H124" s="156"/>
      <c r="I124" s="156"/>
      <c r="J124" s="156"/>
      <c r="K124" s="170"/>
      <c r="L124" s="227"/>
      <c r="M124" s="227"/>
      <c r="N124" s="206"/>
      <c r="O124" s="153"/>
    </row>
    <row r="125" spans="1:15" ht="20.25">
      <c r="A125" s="170">
        <v>61</v>
      </c>
      <c r="B125" s="285" t="s">
        <v>311</v>
      </c>
      <c r="C125" s="20" t="s">
        <v>323</v>
      </c>
      <c r="D125" s="170" t="s">
        <v>1</v>
      </c>
      <c r="E125" s="225">
        <v>5000</v>
      </c>
      <c r="F125" s="203" t="s">
        <v>271</v>
      </c>
      <c r="G125" s="156"/>
      <c r="H125" s="156"/>
      <c r="I125" s="156"/>
      <c r="J125" s="156"/>
      <c r="K125" s="170"/>
      <c r="L125" s="227">
        <v>0</v>
      </c>
      <c r="M125" s="205">
        <f>E125-L125</f>
        <v>5000</v>
      </c>
      <c r="N125" s="206" t="s">
        <v>387</v>
      </c>
      <c r="O125" s="203"/>
    </row>
    <row r="126" spans="1:15" ht="18.75">
      <c r="A126" s="230"/>
      <c r="B126" s="240"/>
      <c r="C126" s="246"/>
      <c r="D126" s="230"/>
      <c r="E126" s="365"/>
      <c r="F126" s="230"/>
      <c r="G126" s="211"/>
      <c r="H126" s="211"/>
      <c r="I126" s="211"/>
      <c r="J126" s="211"/>
      <c r="K126" s="230"/>
      <c r="L126" s="232"/>
      <c r="M126" s="232"/>
      <c r="N126" s="233"/>
      <c r="O126" s="230"/>
    </row>
    <row r="129" spans="1:15" ht="18.75">
      <c r="A129" s="217"/>
      <c r="B129" s="214"/>
      <c r="C129" s="217"/>
      <c r="D129" s="214"/>
      <c r="E129" s="218"/>
      <c r="F129" s="214"/>
      <c r="G129" s="214"/>
      <c r="H129" s="214"/>
      <c r="I129" s="214"/>
      <c r="J129" s="214"/>
      <c r="K129" s="214"/>
      <c r="L129" s="219"/>
      <c r="M129" s="219"/>
      <c r="N129" s="220"/>
      <c r="O129" s="214"/>
    </row>
    <row r="130" spans="1:15" ht="21">
      <c r="A130" s="324" t="s">
        <v>377</v>
      </c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</row>
    <row r="131" spans="1:15" ht="21">
      <c r="A131" s="324" t="s">
        <v>26</v>
      </c>
      <c r="B131" s="324"/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</row>
    <row r="132" spans="1:15" ht="21.75" customHeight="1">
      <c r="A132" s="324" t="s">
        <v>269</v>
      </c>
      <c r="B132" s="324"/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</row>
    <row r="133" spans="1:15" ht="18.75">
      <c r="A133" s="194" t="s">
        <v>3</v>
      </c>
      <c r="B133" s="194" t="s">
        <v>7</v>
      </c>
      <c r="C133" s="194" t="s">
        <v>8</v>
      </c>
      <c r="D133" s="194" t="s">
        <v>27</v>
      </c>
      <c r="E133" s="194" t="s">
        <v>6</v>
      </c>
      <c r="F133" s="194" t="s">
        <v>28</v>
      </c>
      <c r="G133" s="325" t="s">
        <v>30</v>
      </c>
      <c r="H133" s="325"/>
      <c r="I133" s="325"/>
      <c r="J133" s="325"/>
      <c r="K133" s="325"/>
      <c r="L133" s="194" t="s">
        <v>31</v>
      </c>
      <c r="M133" s="194" t="s">
        <v>32</v>
      </c>
      <c r="N133" s="194" t="s">
        <v>33</v>
      </c>
      <c r="O133" s="194" t="s">
        <v>0</v>
      </c>
    </row>
    <row r="134" spans="1:15" ht="18.75">
      <c r="A134" s="234"/>
      <c r="B134" s="195"/>
      <c r="C134" s="195" t="s">
        <v>9</v>
      </c>
      <c r="D134" s="234"/>
      <c r="E134" s="236"/>
      <c r="F134" s="195" t="s">
        <v>29</v>
      </c>
      <c r="G134" s="194">
        <v>1</v>
      </c>
      <c r="H134" s="194">
        <v>2</v>
      </c>
      <c r="I134" s="194">
        <v>3</v>
      </c>
      <c r="J134" s="194">
        <v>4</v>
      </c>
      <c r="K134" s="194">
        <v>5</v>
      </c>
      <c r="L134" s="234" t="s">
        <v>6</v>
      </c>
      <c r="M134" s="234" t="s">
        <v>6</v>
      </c>
      <c r="N134" s="195" t="s">
        <v>34</v>
      </c>
      <c r="O134" s="195"/>
    </row>
    <row r="135" spans="1:15" ht="21">
      <c r="A135" s="198">
        <v>62</v>
      </c>
      <c r="B135" s="124" t="s">
        <v>313</v>
      </c>
      <c r="C135" s="20" t="s">
        <v>323</v>
      </c>
      <c r="D135" s="303" t="s">
        <v>1</v>
      </c>
      <c r="E135" s="199">
        <v>60000</v>
      </c>
      <c r="F135" s="203" t="s">
        <v>385</v>
      </c>
      <c r="G135" s="198"/>
      <c r="H135" s="198"/>
      <c r="I135" s="198"/>
      <c r="J135" s="198"/>
      <c r="K135" s="198"/>
      <c r="L135" s="237">
        <v>0</v>
      </c>
      <c r="M135" s="205">
        <f aca="true" t="shared" si="3" ref="M135:M143">E135-L135</f>
        <v>60000</v>
      </c>
      <c r="N135" s="203" t="s">
        <v>385</v>
      </c>
      <c r="O135" s="208"/>
    </row>
    <row r="136" spans="1:15" ht="21">
      <c r="A136" s="203">
        <v>63</v>
      </c>
      <c r="B136" s="306" t="s">
        <v>314</v>
      </c>
      <c r="C136" s="311"/>
      <c r="D136" s="203"/>
      <c r="E136" s="204"/>
      <c r="F136" s="203"/>
      <c r="G136" s="153"/>
      <c r="H136" s="153"/>
      <c r="I136" s="153"/>
      <c r="J136" s="153"/>
      <c r="K136" s="203"/>
      <c r="L136" s="244"/>
      <c r="M136" s="205">
        <f t="shared" si="3"/>
        <v>0</v>
      </c>
      <c r="N136" s="206"/>
      <c r="O136" s="153"/>
    </row>
    <row r="137" spans="1:15" ht="21">
      <c r="A137" s="203">
        <v>64</v>
      </c>
      <c r="B137" s="306" t="s">
        <v>14</v>
      </c>
      <c r="C137" s="343" t="s">
        <v>325</v>
      </c>
      <c r="D137" s="203" t="s">
        <v>1</v>
      </c>
      <c r="E137" s="204">
        <v>5000</v>
      </c>
      <c r="F137" s="203" t="s">
        <v>271</v>
      </c>
      <c r="G137" s="153"/>
      <c r="H137" s="153"/>
      <c r="I137" s="153"/>
      <c r="J137" s="153"/>
      <c r="K137" s="203"/>
      <c r="L137" s="209">
        <v>2950</v>
      </c>
      <c r="M137" s="205">
        <f t="shared" si="3"/>
        <v>2050</v>
      </c>
      <c r="N137" s="206" t="s">
        <v>374</v>
      </c>
      <c r="O137" s="203"/>
    </row>
    <row r="138" spans="1:15" ht="21">
      <c r="A138" s="203">
        <v>65</v>
      </c>
      <c r="B138" s="306" t="s">
        <v>15</v>
      </c>
      <c r="C138" s="343" t="s">
        <v>325</v>
      </c>
      <c r="D138" s="203" t="s">
        <v>1</v>
      </c>
      <c r="E138" s="204">
        <v>12000</v>
      </c>
      <c r="F138" s="203" t="s">
        <v>271</v>
      </c>
      <c r="G138" s="153"/>
      <c r="H138" s="153"/>
      <c r="I138" s="153"/>
      <c r="J138" s="153"/>
      <c r="K138" s="203"/>
      <c r="L138" s="209">
        <v>0</v>
      </c>
      <c r="M138" s="205">
        <f t="shared" si="3"/>
        <v>12000</v>
      </c>
      <c r="N138" s="206" t="s">
        <v>374</v>
      </c>
      <c r="O138" s="203"/>
    </row>
    <row r="139" spans="1:15" ht="21">
      <c r="A139" s="203">
        <v>66</v>
      </c>
      <c r="B139" s="306" t="s">
        <v>290</v>
      </c>
      <c r="C139" s="343" t="s">
        <v>325</v>
      </c>
      <c r="D139" s="203" t="s">
        <v>1</v>
      </c>
      <c r="E139" s="204">
        <v>16000</v>
      </c>
      <c r="F139" s="203" t="s">
        <v>384</v>
      </c>
      <c r="G139" s="153"/>
      <c r="H139" s="153"/>
      <c r="I139" s="153"/>
      <c r="J139" s="153"/>
      <c r="K139" s="203"/>
      <c r="L139" s="209">
        <v>0</v>
      </c>
      <c r="M139" s="205">
        <f t="shared" si="3"/>
        <v>16000</v>
      </c>
      <c r="N139" s="206" t="s">
        <v>374</v>
      </c>
      <c r="O139" s="224"/>
    </row>
    <row r="140" spans="1:15" ht="21">
      <c r="A140" s="203">
        <v>67</v>
      </c>
      <c r="B140" s="306" t="s">
        <v>316</v>
      </c>
      <c r="C140" s="343" t="s">
        <v>325</v>
      </c>
      <c r="D140" s="203" t="s">
        <v>1</v>
      </c>
      <c r="E140" s="204">
        <v>12000</v>
      </c>
      <c r="F140" s="203" t="s">
        <v>384</v>
      </c>
      <c r="G140" s="153"/>
      <c r="H140" s="153"/>
      <c r="I140" s="153"/>
      <c r="J140" s="153"/>
      <c r="K140" s="203"/>
      <c r="L140" s="209">
        <v>0</v>
      </c>
      <c r="M140" s="205">
        <f t="shared" si="3"/>
        <v>12000</v>
      </c>
      <c r="N140" s="206" t="s">
        <v>374</v>
      </c>
      <c r="O140" s="203"/>
    </row>
    <row r="141" spans="1:15" ht="21">
      <c r="A141" s="203">
        <v>68</v>
      </c>
      <c r="B141" s="306" t="s">
        <v>301</v>
      </c>
      <c r="C141" s="343" t="s">
        <v>325</v>
      </c>
      <c r="D141" s="203" t="s">
        <v>1</v>
      </c>
      <c r="E141" s="204">
        <v>7000</v>
      </c>
      <c r="F141" s="203" t="s">
        <v>384</v>
      </c>
      <c r="G141" s="153"/>
      <c r="H141" s="153"/>
      <c r="I141" s="153"/>
      <c r="J141" s="153"/>
      <c r="K141" s="203"/>
      <c r="L141" s="209">
        <v>0</v>
      </c>
      <c r="M141" s="205">
        <f t="shared" si="3"/>
        <v>7000</v>
      </c>
      <c r="N141" s="206" t="s">
        <v>374</v>
      </c>
      <c r="O141" s="153"/>
    </row>
    <row r="142" spans="1:15" ht="21">
      <c r="A142" s="203">
        <v>69</v>
      </c>
      <c r="B142" s="306" t="s">
        <v>369</v>
      </c>
      <c r="C142" s="343" t="s">
        <v>325</v>
      </c>
      <c r="D142" s="203" t="s">
        <v>1</v>
      </c>
      <c r="E142" s="204">
        <v>60000</v>
      </c>
      <c r="F142" s="203" t="s">
        <v>348</v>
      </c>
      <c r="G142" s="153"/>
      <c r="H142" s="153"/>
      <c r="I142" s="153"/>
      <c r="J142" s="153"/>
      <c r="K142" s="203"/>
      <c r="L142" s="209">
        <v>0</v>
      </c>
      <c r="M142" s="205">
        <f t="shared" si="3"/>
        <v>60000</v>
      </c>
      <c r="N142" s="206" t="s">
        <v>386</v>
      </c>
      <c r="O142" s="203"/>
    </row>
    <row r="143" spans="1:15" ht="20.25">
      <c r="A143" s="203">
        <v>70</v>
      </c>
      <c r="B143" s="310" t="s">
        <v>352</v>
      </c>
      <c r="C143" s="343" t="s">
        <v>325</v>
      </c>
      <c r="D143" s="203" t="s">
        <v>1</v>
      </c>
      <c r="E143" s="204">
        <v>180000</v>
      </c>
      <c r="F143" s="203" t="s">
        <v>271</v>
      </c>
      <c r="G143" s="153"/>
      <c r="H143" s="153"/>
      <c r="I143" s="153"/>
      <c r="J143" s="153"/>
      <c r="K143" s="203"/>
      <c r="L143" s="209">
        <v>69700</v>
      </c>
      <c r="M143" s="205">
        <f t="shared" si="3"/>
        <v>110300</v>
      </c>
      <c r="N143" s="206">
        <v>22189</v>
      </c>
      <c r="O143" s="203"/>
    </row>
    <row r="144" spans="1:15" ht="21">
      <c r="A144" s="203">
        <v>71</v>
      </c>
      <c r="B144" s="124" t="s">
        <v>372</v>
      </c>
      <c r="C144" s="20" t="s">
        <v>325</v>
      </c>
      <c r="D144" s="221" t="s">
        <v>1</v>
      </c>
      <c r="E144" s="204">
        <v>60000</v>
      </c>
      <c r="F144" s="203" t="s">
        <v>354</v>
      </c>
      <c r="G144" s="153"/>
      <c r="H144" s="153"/>
      <c r="I144" s="153"/>
      <c r="J144" s="153"/>
      <c r="K144" s="203"/>
      <c r="L144" s="209">
        <v>0</v>
      </c>
      <c r="M144" s="205">
        <f>E144-L144</f>
        <v>60000</v>
      </c>
      <c r="N144" s="206" t="s">
        <v>387</v>
      </c>
      <c r="O144" s="153"/>
    </row>
    <row r="145" spans="1:15" ht="18.75">
      <c r="A145" s="230"/>
      <c r="B145" s="212"/>
      <c r="C145" s="246"/>
      <c r="D145" s="230"/>
      <c r="E145" s="231"/>
      <c r="F145" s="230"/>
      <c r="G145" s="211"/>
      <c r="H145" s="211"/>
      <c r="I145" s="211"/>
      <c r="J145" s="211"/>
      <c r="K145" s="230"/>
      <c r="L145" s="247"/>
      <c r="M145" s="232"/>
      <c r="N145" s="233"/>
      <c r="O145" s="230"/>
    </row>
    <row r="146" spans="1:15" ht="18.75">
      <c r="A146" s="304"/>
      <c r="B146" s="345"/>
      <c r="C146" s="346"/>
      <c r="D146" s="304"/>
      <c r="E146" s="218"/>
      <c r="F146" s="304"/>
      <c r="G146" s="214"/>
      <c r="H146" s="214"/>
      <c r="I146" s="214"/>
      <c r="J146" s="214"/>
      <c r="K146" s="304"/>
      <c r="L146" s="347"/>
      <c r="M146" s="219"/>
      <c r="N146" s="220"/>
      <c r="O146" s="304"/>
    </row>
    <row r="147" spans="1:17" ht="21">
      <c r="A147" s="304"/>
      <c r="B147" s="358" t="s">
        <v>393</v>
      </c>
      <c r="C147" s="359"/>
      <c r="D147" s="360"/>
      <c r="E147" s="361"/>
      <c r="F147" s="360"/>
      <c r="G147" s="362"/>
      <c r="H147" s="362"/>
      <c r="I147" s="214"/>
      <c r="J147" s="214"/>
      <c r="K147" s="304"/>
      <c r="L147" s="347"/>
      <c r="M147" s="219"/>
      <c r="N147" s="220"/>
      <c r="O147" s="304"/>
      <c r="Q147" s="364">
        <f>M145+M126+M100+M75+M49+M25</f>
        <v>0</v>
      </c>
    </row>
    <row r="148" spans="1:17" s="248" customFormat="1" ht="21">
      <c r="A148" s="363"/>
      <c r="B148" s="357"/>
      <c r="C148" s="366" t="s">
        <v>397</v>
      </c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3"/>
      <c r="Q148" s="248" t="s">
        <v>394</v>
      </c>
    </row>
    <row r="149" spans="3:17" ht="22.5" customHeight="1">
      <c r="C149" s="367" t="s">
        <v>396</v>
      </c>
      <c r="D149" s="367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  <c r="Q149" s="364">
        <f>L145+L126+L100+L75+L49+L25</f>
        <v>0</v>
      </c>
    </row>
    <row r="150" ht="22.5" customHeight="1">
      <c r="Q150" s="193" t="s">
        <v>395</v>
      </c>
    </row>
    <row r="151" spans="1:17" ht="21">
      <c r="A151" s="328" t="s">
        <v>81</v>
      </c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Q151" s="364">
        <f>E145+E126+E100+E75+E50+E25</f>
        <v>0</v>
      </c>
    </row>
    <row r="152" spans="1:15" ht="18.75">
      <c r="A152" s="323" t="s">
        <v>82</v>
      </c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3"/>
    </row>
    <row r="153" spans="1:15" ht="18.75">
      <c r="A153" s="305"/>
      <c r="B153" s="305"/>
      <c r="C153" s="305"/>
      <c r="D153" s="305"/>
      <c r="E153" s="305"/>
      <c r="F153" s="305"/>
      <c r="G153" s="305"/>
      <c r="H153" s="305"/>
      <c r="I153" s="305"/>
      <c r="J153" s="305"/>
      <c r="K153" s="305"/>
      <c r="L153" s="305"/>
      <c r="M153" s="305"/>
      <c r="N153" s="305"/>
      <c r="O153" s="305"/>
    </row>
    <row r="154" spans="1:15" ht="18.75">
      <c r="A154" s="305"/>
      <c r="B154" s="305"/>
      <c r="C154" s="305"/>
      <c r="D154" s="305"/>
      <c r="E154" s="305"/>
      <c r="F154" s="305"/>
      <c r="G154" s="305"/>
      <c r="H154" s="305"/>
      <c r="I154" s="305"/>
      <c r="J154" s="305"/>
      <c r="K154" s="305"/>
      <c r="L154" s="305"/>
      <c r="M154" s="305"/>
      <c r="N154" s="305"/>
      <c r="O154" s="305"/>
    </row>
    <row r="155" spans="1:15" ht="26.25">
      <c r="A155" s="326" t="s">
        <v>83</v>
      </c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</row>
    <row r="156" spans="1:15" ht="21">
      <c r="A156" s="248"/>
      <c r="B156" s="248" t="s">
        <v>84</v>
      </c>
      <c r="C156" s="248"/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</row>
    <row r="157" spans="1:15" ht="21">
      <c r="A157" s="248"/>
      <c r="B157" s="248" t="s">
        <v>89</v>
      </c>
      <c r="C157" s="248"/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</row>
    <row r="158" spans="1:15" ht="21">
      <c r="A158" s="248"/>
      <c r="B158" s="248" t="s">
        <v>85</v>
      </c>
      <c r="C158" s="248"/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</row>
    <row r="159" spans="1:15" ht="21">
      <c r="A159" s="248"/>
      <c r="B159" s="248" t="s">
        <v>86</v>
      </c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</row>
    <row r="160" spans="1:15" ht="21">
      <c r="A160" s="248"/>
      <c r="B160" s="248" t="s">
        <v>87</v>
      </c>
      <c r="C160" s="248"/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</row>
    <row r="161" s="248" customFormat="1" ht="27.75" customHeight="1">
      <c r="B161" s="248" t="s">
        <v>88</v>
      </c>
    </row>
    <row r="162" s="248" customFormat="1" ht="21"/>
    <row r="163" s="248" customFormat="1" ht="21"/>
    <row r="164" s="248" customFormat="1" ht="21"/>
    <row r="165" s="248" customFormat="1" ht="21"/>
    <row r="166" s="248" customFormat="1" ht="21"/>
    <row r="167" s="248" customFormat="1" ht="21"/>
    <row r="168" s="248" customFormat="1" ht="21"/>
    <row r="169" s="248" customFormat="1" ht="21"/>
    <row r="170" s="248" customFormat="1" ht="21"/>
    <row r="171" s="248" customFormat="1" ht="21"/>
    <row r="172" s="248" customFormat="1" ht="21"/>
    <row r="173" s="248" customFormat="1" ht="21"/>
    <row r="174" s="248" customFormat="1" ht="21"/>
    <row r="175" s="248" customFormat="1" ht="21"/>
    <row r="176" s="248" customFormat="1" ht="21"/>
    <row r="177" s="248" customFormat="1" ht="21"/>
    <row r="178" s="248" customFormat="1" ht="21"/>
    <row r="179" s="248" customFormat="1" ht="21"/>
    <row r="180" s="248" customFormat="1" ht="21"/>
    <row r="181" s="248" customFormat="1" ht="21"/>
    <row r="182" s="248" customFormat="1" ht="21"/>
    <row r="183" s="248" customFormat="1" ht="21"/>
    <row r="184" s="248" customFormat="1" ht="21"/>
    <row r="185" s="248" customFormat="1" ht="21"/>
    <row r="186" s="248" customFormat="1" ht="21"/>
    <row r="187" s="248" customFormat="1" ht="21"/>
    <row r="188" s="248" customFormat="1" ht="21"/>
    <row r="189" s="248" customFormat="1" ht="21"/>
    <row r="190" s="248" customFormat="1" ht="21"/>
    <row r="191" s="248" customFormat="1" ht="21"/>
    <row r="192" s="248" customFormat="1" ht="21"/>
    <row r="193" s="248" customFormat="1" ht="21"/>
    <row r="194" s="248" customFormat="1" ht="21"/>
    <row r="195" s="248" customFormat="1" ht="21"/>
    <row r="196" s="248" customFormat="1" ht="21"/>
    <row r="197" s="248" customFormat="1" ht="21"/>
    <row r="198" s="248" customFormat="1" ht="21"/>
    <row r="199" s="248" customFormat="1" ht="21"/>
    <row r="200" s="248" customFormat="1" ht="21"/>
    <row r="201" s="248" customFormat="1" ht="21"/>
    <row r="202" s="248" customFormat="1" ht="21"/>
    <row r="203" s="248" customFormat="1" ht="21"/>
    <row r="204" s="248" customFormat="1" ht="21"/>
    <row r="205" s="248" customFormat="1" ht="21"/>
    <row r="206" s="248" customFormat="1" ht="21"/>
    <row r="207" s="248" customFormat="1" ht="21"/>
    <row r="208" s="248" customFormat="1" ht="21"/>
    <row r="209" s="248" customFormat="1" ht="21"/>
    <row r="210" s="248" customFormat="1" ht="21"/>
    <row r="211" s="248" customFormat="1" ht="21"/>
    <row r="212" s="248" customFormat="1" ht="21"/>
    <row r="213" s="248" customFormat="1" ht="21"/>
    <row r="214" s="248" customFormat="1" ht="21"/>
    <row r="215" s="248" customFormat="1" ht="21"/>
    <row r="216" s="248" customFormat="1" ht="21"/>
    <row r="217" s="248" customFormat="1" ht="21"/>
    <row r="218" s="248" customFormat="1" ht="21"/>
    <row r="219" s="248" customFormat="1" ht="21"/>
    <row r="220" s="248" customFormat="1" ht="21"/>
    <row r="221" s="248" customFormat="1" ht="21"/>
    <row r="222" s="248" customFormat="1" ht="21"/>
    <row r="223" s="248" customFormat="1" ht="21"/>
    <row r="224" s="248" customFormat="1" ht="21"/>
    <row r="225" s="248" customFormat="1" ht="21"/>
    <row r="226" s="248" customFormat="1" ht="21"/>
    <row r="227" s="248" customFormat="1" ht="21"/>
    <row r="228" s="248" customFormat="1" ht="21"/>
    <row r="229" spans="1:15" s="248" customFormat="1" ht="21">
      <c r="A229" s="193"/>
      <c r="B229" s="193"/>
      <c r="C229" s="193"/>
      <c r="D229" s="193"/>
      <c r="E229" s="193"/>
      <c r="F229" s="193"/>
      <c r="G229" s="193"/>
      <c r="H229" s="193"/>
      <c r="I229" s="193"/>
      <c r="J229" s="193"/>
      <c r="K229" s="193"/>
      <c r="L229" s="193"/>
      <c r="M229" s="193"/>
      <c r="N229" s="193"/>
      <c r="O229" s="193"/>
    </row>
    <row r="230" spans="1:15" s="248" customFormat="1" ht="21">
      <c r="A230" s="193"/>
      <c r="B230" s="193"/>
      <c r="C230" s="193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</row>
    <row r="231" spans="1:15" s="248" customFormat="1" ht="21">
      <c r="A231" s="193"/>
      <c r="B231" s="193"/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</row>
    <row r="232" spans="1:15" s="248" customFormat="1" ht="21">
      <c r="A232" s="193"/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M232" s="193"/>
      <c r="N232" s="193"/>
      <c r="O232" s="193"/>
    </row>
    <row r="233" spans="1:15" s="248" customFormat="1" ht="21">
      <c r="A233" s="193"/>
      <c r="B233" s="193"/>
      <c r="C233" s="193"/>
      <c r="D233" s="193"/>
      <c r="E233" s="193"/>
      <c r="F233" s="193"/>
      <c r="G233" s="193"/>
      <c r="H233" s="193"/>
      <c r="I233" s="193"/>
      <c r="J233" s="193"/>
      <c r="K233" s="193"/>
      <c r="L233" s="193"/>
      <c r="M233" s="193"/>
      <c r="N233" s="193"/>
      <c r="O233" s="193"/>
    </row>
    <row r="234" spans="1:15" s="248" customFormat="1" ht="21">
      <c r="A234" s="193"/>
      <c r="B234" s="193"/>
      <c r="C234" s="193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</row>
  </sheetData>
  <sheetProtection/>
  <mergeCells count="29">
    <mergeCell ref="A28:O28"/>
    <mergeCell ref="A29:O29"/>
    <mergeCell ref="A30:O30"/>
    <mergeCell ref="G31:K31"/>
    <mergeCell ref="A2:O2"/>
    <mergeCell ref="A3:O3"/>
    <mergeCell ref="A4:O4"/>
    <mergeCell ref="G5:K5"/>
    <mergeCell ref="A54:O54"/>
    <mergeCell ref="A55:O55"/>
    <mergeCell ref="A56:O56"/>
    <mergeCell ref="G57:K57"/>
    <mergeCell ref="A78:O78"/>
    <mergeCell ref="A79:O79"/>
    <mergeCell ref="A151:O151"/>
    <mergeCell ref="A80:O80"/>
    <mergeCell ref="G81:K81"/>
    <mergeCell ref="A104:O104"/>
    <mergeCell ref="A105:O105"/>
    <mergeCell ref="A106:O106"/>
    <mergeCell ref="G107:K107"/>
    <mergeCell ref="C148:N148"/>
    <mergeCell ref="C149:N149"/>
    <mergeCell ref="A152:O152"/>
    <mergeCell ref="A130:O130"/>
    <mergeCell ref="A131:O131"/>
    <mergeCell ref="A132:O132"/>
    <mergeCell ref="G133:K133"/>
    <mergeCell ref="A155:O155"/>
  </mergeCells>
  <printOptions/>
  <pageMargins left="0.2362204724409449" right="0.11811023622047245" top="0.6299212598425197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80"/>
  <sheetViews>
    <sheetView zoomScalePageLayoutView="0" workbookViewId="0" topLeftCell="A19">
      <selection activeCell="A29" sqref="A29:O29"/>
    </sheetView>
  </sheetViews>
  <sheetFormatPr defaultColWidth="9.140625" defaultRowHeight="12.75"/>
  <cols>
    <col min="1" max="1" width="6.7109375" style="43" customWidth="1"/>
    <col min="2" max="2" width="22.8515625" style="43" customWidth="1"/>
    <col min="3" max="3" width="12.00390625" style="43" customWidth="1"/>
    <col min="4" max="4" width="10.00390625" style="43" customWidth="1"/>
    <col min="5" max="5" width="10.8515625" style="43" customWidth="1"/>
    <col min="6" max="6" width="14.28125" style="43" customWidth="1"/>
    <col min="7" max="7" width="2.8515625" style="43" customWidth="1"/>
    <col min="8" max="9" width="2.7109375" style="43" customWidth="1"/>
    <col min="10" max="11" width="2.57421875" style="43" customWidth="1"/>
    <col min="12" max="12" width="10.7109375" style="43" customWidth="1"/>
    <col min="13" max="13" width="11.28125" style="43" customWidth="1"/>
    <col min="14" max="14" width="17.421875" style="43" customWidth="1"/>
    <col min="15" max="15" width="15.00390625" style="43" customWidth="1"/>
    <col min="16" max="16384" width="9.140625" style="43" customWidth="1"/>
  </cols>
  <sheetData>
    <row r="2" spans="1:15" ht="21">
      <c r="A2" s="335" t="s">
        <v>125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 ht="21">
      <c r="A3" s="335" t="s">
        <v>26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ht="21">
      <c r="A4" s="335" t="s">
        <v>214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1:15" ht="18.75">
      <c r="A5" s="44" t="s">
        <v>3</v>
      </c>
      <c r="B5" s="44" t="s">
        <v>7</v>
      </c>
      <c r="C5" s="44" t="s">
        <v>8</v>
      </c>
      <c r="D5" s="44" t="s">
        <v>27</v>
      </c>
      <c r="E5" s="44" t="s">
        <v>6</v>
      </c>
      <c r="F5" s="44" t="s">
        <v>28</v>
      </c>
      <c r="G5" s="336" t="s">
        <v>30</v>
      </c>
      <c r="H5" s="336"/>
      <c r="I5" s="336"/>
      <c r="J5" s="336"/>
      <c r="K5" s="336"/>
      <c r="L5" s="44" t="s">
        <v>31</v>
      </c>
      <c r="M5" s="44" t="s">
        <v>32</v>
      </c>
      <c r="N5" s="44" t="s">
        <v>33</v>
      </c>
      <c r="O5" s="44" t="s">
        <v>0</v>
      </c>
    </row>
    <row r="6" spans="1:15" ht="18.75">
      <c r="A6" s="45"/>
      <c r="B6" s="45"/>
      <c r="C6" s="45" t="s">
        <v>9</v>
      </c>
      <c r="D6" s="45"/>
      <c r="E6" s="46"/>
      <c r="F6" s="45" t="s">
        <v>29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5" t="s">
        <v>6</v>
      </c>
      <c r="M6" s="45" t="s">
        <v>6</v>
      </c>
      <c r="N6" s="45" t="s">
        <v>34</v>
      </c>
      <c r="O6" s="45"/>
    </row>
    <row r="7" spans="1:18" ht="19.5" customHeight="1">
      <c r="A7" s="48">
        <v>1</v>
      </c>
      <c r="B7" s="154" t="s">
        <v>14</v>
      </c>
      <c r="C7" s="48" t="s">
        <v>38</v>
      </c>
      <c r="D7" s="48" t="s">
        <v>1</v>
      </c>
      <c r="E7" s="49">
        <v>80000</v>
      </c>
      <c r="F7" s="44" t="s">
        <v>126</v>
      </c>
      <c r="G7" s="48"/>
      <c r="H7" s="48"/>
      <c r="I7" s="48"/>
      <c r="J7" s="48"/>
      <c r="K7" s="48"/>
      <c r="L7" s="50">
        <f>22500+5000+2500+12600</f>
        <v>42600</v>
      </c>
      <c r="M7" s="50">
        <f>E7-L7</f>
        <v>37400</v>
      </c>
      <c r="N7" s="80" t="s">
        <v>127</v>
      </c>
      <c r="O7" s="113"/>
      <c r="R7" s="113" t="s">
        <v>77</v>
      </c>
    </row>
    <row r="8" spans="1:15" ht="19.5" customHeight="1">
      <c r="A8" s="51">
        <v>2</v>
      </c>
      <c r="B8" s="153" t="s">
        <v>25</v>
      </c>
      <c r="C8" s="51" t="s">
        <v>38</v>
      </c>
      <c r="D8" s="51" t="s">
        <v>1</v>
      </c>
      <c r="E8" s="53">
        <v>10000</v>
      </c>
      <c r="F8" s="51" t="s">
        <v>126</v>
      </c>
      <c r="G8" s="52"/>
      <c r="H8" s="52"/>
      <c r="I8" s="52"/>
      <c r="J8" s="52"/>
      <c r="K8" s="51"/>
      <c r="L8" s="54">
        <v>0</v>
      </c>
      <c r="M8" s="54">
        <f aca="true" t="shared" si="0" ref="M8:M19">E8-L8</f>
        <v>10000</v>
      </c>
      <c r="N8" s="55" t="s">
        <v>127</v>
      </c>
      <c r="O8" s="51"/>
    </row>
    <row r="9" spans="1:15" ht="19.5" customHeight="1">
      <c r="A9" s="51">
        <v>3</v>
      </c>
      <c r="B9" s="153" t="s">
        <v>22</v>
      </c>
      <c r="C9" s="51" t="s">
        <v>38</v>
      </c>
      <c r="D9" s="51" t="s">
        <v>1</v>
      </c>
      <c r="E9" s="53">
        <v>30000</v>
      </c>
      <c r="F9" s="51" t="s">
        <v>126</v>
      </c>
      <c r="G9" s="51"/>
      <c r="H9" s="51"/>
      <c r="I9" s="51"/>
      <c r="J9" s="51"/>
      <c r="K9" s="51"/>
      <c r="L9" s="54">
        <v>0</v>
      </c>
      <c r="M9" s="54">
        <f t="shared" si="0"/>
        <v>30000</v>
      </c>
      <c r="N9" s="55" t="s">
        <v>127</v>
      </c>
      <c r="O9" s="51"/>
    </row>
    <row r="10" spans="1:15" ht="19.5" customHeight="1">
      <c r="A10" s="51">
        <v>4</v>
      </c>
      <c r="B10" s="153" t="s">
        <v>23</v>
      </c>
      <c r="C10" s="51" t="s">
        <v>38</v>
      </c>
      <c r="D10" s="51" t="s">
        <v>1</v>
      </c>
      <c r="E10" s="53">
        <v>150000</v>
      </c>
      <c r="F10" s="51" t="s">
        <v>126</v>
      </c>
      <c r="G10" s="51"/>
      <c r="H10" s="51"/>
      <c r="I10" s="51"/>
      <c r="J10" s="51"/>
      <c r="K10" s="51"/>
      <c r="L10" s="54">
        <f>7236+5982+7714.1+3210+5360+6504</f>
        <v>36006.1</v>
      </c>
      <c r="M10" s="54">
        <f t="shared" si="0"/>
        <v>113993.9</v>
      </c>
      <c r="N10" s="55" t="s">
        <v>127</v>
      </c>
      <c r="O10" s="51"/>
    </row>
    <row r="11" spans="1:15" ht="19.5" customHeight="1">
      <c r="A11" s="51">
        <v>5</v>
      </c>
      <c r="B11" s="153" t="s">
        <v>24</v>
      </c>
      <c r="C11" s="51" t="s">
        <v>38</v>
      </c>
      <c r="D11" s="51" t="s">
        <v>1</v>
      </c>
      <c r="E11" s="53">
        <v>10000</v>
      </c>
      <c r="F11" s="51" t="s">
        <v>126</v>
      </c>
      <c r="G11" s="51"/>
      <c r="H11" s="51"/>
      <c r="I11" s="51"/>
      <c r="J11" s="51"/>
      <c r="K11" s="51"/>
      <c r="L11" s="54">
        <v>340</v>
      </c>
      <c r="M11" s="54">
        <f t="shared" si="0"/>
        <v>9660</v>
      </c>
      <c r="N11" s="55" t="s">
        <v>127</v>
      </c>
      <c r="O11" s="51"/>
    </row>
    <row r="12" spans="1:15" ht="19.5" customHeight="1">
      <c r="A12" s="51">
        <v>6</v>
      </c>
      <c r="B12" s="153" t="s">
        <v>15</v>
      </c>
      <c r="C12" s="51" t="s">
        <v>38</v>
      </c>
      <c r="D12" s="51" t="s">
        <v>1</v>
      </c>
      <c r="E12" s="53">
        <v>58800</v>
      </c>
      <c r="F12" s="51" t="s">
        <v>126</v>
      </c>
      <c r="G12" s="51"/>
      <c r="H12" s="51"/>
      <c r="I12" s="51"/>
      <c r="J12" s="51"/>
      <c r="K12" s="51"/>
      <c r="L12" s="54">
        <v>17800</v>
      </c>
      <c r="M12" s="54">
        <f t="shared" si="0"/>
        <v>41000</v>
      </c>
      <c r="N12" s="55" t="s">
        <v>127</v>
      </c>
      <c r="O12" s="52"/>
    </row>
    <row r="13" spans="1:15" ht="19.5" customHeight="1">
      <c r="A13" s="51">
        <v>7</v>
      </c>
      <c r="B13" s="153" t="s">
        <v>93</v>
      </c>
      <c r="C13" s="51" t="s">
        <v>38</v>
      </c>
      <c r="D13" s="51" t="s">
        <v>1</v>
      </c>
      <c r="E13" s="53">
        <v>30000</v>
      </c>
      <c r="F13" s="51" t="s">
        <v>126</v>
      </c>
      <c r="G13" s="51"/>
      <c r="H13" s="51"/>
      <c r="I13" s="51"/>
      <c r="J13" s="51"/>
      <c r="K13" s="51"/>
      <c r="L13" s="54">
        <v>9915</v>
      </c>
      <c r="M13" s="54">
        <f t="shared" si="0"/>
        <v>20085</v>
      </c>
      <c r="N13" s="55" t="s">
        <v>127</v>
      </c>
      <c r="O13" s="52"/>
    </row>
    <row r="14" spans="1:15" ht="19.5" customHeight="1">
      <c r="A14" s="51">
        <v>8</v>
      </c>
      <c r="B14" s="153" t="s">
        <v>100</v>
      </c>
      <c r="C14" s="51" t="s">
        <v>38</v>
      </c>
      <c r="D14" s="51" t="s">
        <v>1</v>
      </c>
      <c r="E14" s="53">
        <v>50000</v>
      </c>
      <c r="F14" s="51" t="s">
        <v>126</v>
      </c>
      <c r="G14" s="51"/>
      <c r="H14" s="51"/>
      <c r="I14" s="51"/>
      <c r="J14" s="51"/>
      <c r="K14" s="51"/>
      <c r="L14" s="54">
        <f>4205.1+7750+7062</f>
        <v>19017.1</v>
      </c>
      <c r="M14" s="54">
        <f t="shared" si="0"/>
        <v>30982.9</v>
      </c>
      <c r="N14" s="55" t="s">
        <v>127</v>
      </c>
      <c r="O14" s="81"/>
    </row>
    <row r="15" spans="1:15" ht="19.5" customHeight="1">
      <c r="A15" s="51">
        <v>9</v>
      </c>
      <c r="B15" s="52" t="s">
        <v>128</v>
      </c>
      <c r="C15" s="51" t="s">
        <v>38</v>
      </c>
      <c r="D15" s="51" t="s">
        <v>1</v>
      </c>
      <c r="E15" s="53">
        <v>8000</v>
      </c>
      <c r="F15" s="51" t="s">
        <v>126</v>
      </c>
      <c r="G15" s="51"/>
      <c r="H15" s="51"/>
      <c r="I15" s="51"/>
      <c r="J15" s="51"/>
      <c r="K15" s="51"/>
      <c r="L15" s="54">
        <v>0</v>
      </c>
      <c r="M15" s="54">
        <f t="shared" si="0"/>
        <v>8000</v>
      </c>
      <c r="N15" s="55" t="s">
        <v>127</v>
      </c>
      <c r="O15" s="151" t="s">
        <v>72</v>
      </c>
    </row>
    <row r="16" spans="1:15" ht="19.5" customHeight="1">
      <c r="A16" s="51">
        <v>10</v>
      </c>
      <c r="B16" s="52" t="s">
        <v>129</v>
      </c>
      <c r="C16" s="51" t="s">
        <v>38</v>
      </c>
      <c r="D16" s="51" t="s">
        <v>1</v>
      </c>
      <c r="E16" s="53">
        <v>8000</v>
      </c>
      <c r="F16" s="51" t="s">
        <v>126</v>
      </c>
      <c r="G16" s="51"/>
      <c r="H16" s="51"/>
      <c r="I16" s="51"/>
      <c r="J16" s="51"/>
      <c r="K16" s="51"/>
      <c r="L16" s="54">
        <v>0</v>
      </c>
      <c r="M16" s="54">
        <f t="shared" si="0"/>
        <v>8000</v>
      </c>
      <c r="N16" s="55" t="s">
        <v>127</v>
      </c>
      <c r="O16" s="51" t="s">
        <v>73</v>
      </c>
    </row>
    <row r="17" spans="1:15" ht="19.5" customHeight="1">
      <c r="A17" s="51">
        <v>11</v>
      </c>
      <c r="B17" s="52" t="s">
        <v>95</v>
      </c>
      <c r="C17" s="51" t="s">
        <v>38</v>
      </c>
      <c r="D17" s="51" t="s">
        <v>1</v>
      </c>
      <c r="E17" s="53">
        <v>8000</v>
      </c>
      <c r="F17" s="51" t="s">
        <v>126</v>
      </c>
      <c r="G17" s="51"/>
      <c r="H17" s="51"/>
      <c r="I17" s="51"/>
      <c r="J17" s="51"/>
      <c r="K17" s="51"/>
      <c r="L17" s="54">
        <v>0</v>
      </c>
      <c r="M17" s="54">
        <f t="shared" si="0"/>
        <v>8000</v>
      </c>
      <c r="N17" s="55" t="s">
        <v>127</v>
      </c>
      <c r="O17" s="51" t="s">
        <v>73</v>
      </c>
    </row>
    <row r="18" spans="1:15" ht="19.5" customHeight="1">
      <c r="A18" s="51">
        <v>12</v>
      </c>
      <c r="B18" s="52" t="s">
        <v>130</v>
      </c>
      <c r="C18" s="51" t="s">
        <v>38</v>
      </c>
      <c r="D18" s="51" t="s">
        <v>1</v>
      </c>
      <c r="E18" s="53">
        <v>1500</v>
      </c>
      <c r="F18" s="51" t="s">
        <v>126</v>
      </c>
      <c r="G18" s="52"/>
      <c r="H18" s="52"/>
      <c r="I18" s="52"/>
      <c r="J18" s="52"/>
      <c r="K18" s="51"/>
      <c r="L18" s="54">
        <v>0</v>
      </c>
      <c r="M18" s="54">
        <f t="shared" si="0"/>
        <v>1500</v>
      </c>
      <c r="N18" s="55" t="s">
        <v>127</v>
      </c>
      <c r="O18" s="51" t="s">
        <v>73</v>
      </c>
    </row>
    <row r="19" spans="1:15" ht="19.5" customHeight="1">
      <c r="A19" s="51">
        <v>13</v>
      </c>
      <c r="B19" s="52" t="s">
        <v>131</v>
      </c>
      <c r="C19" s="51" t="s">
        <v>38</v>
      </c>
      <c r="D19" s="51" t="s">
        <v>1</v>
      </c>
      <c r="E19" s="53">
        <v>30000</v>
      </c>
      <c r="F19" s="51" t="s">
        <v>126</v>
      </c>
      <c r="G19" s="52"/>
      <c r="H19" s="52"/>
      <c r="I19" s="52"/>
      <c r="J19" s="52"/>
      <c r="K19" s="51"/>
      <c r="L19" s="54">
        <v>0</v>
      </c>
      <c r="M19" s="54">
        <f t="shared" si="0"/>
        <v>30000</v>
      </c>
      <c r="N19" s="55" t="s">
        <v>127</v>
      </c>
      <c r="O19" s="51" t="s">
        <v>73</v>
      </c>
    </row>
    <row r="20" spans="1:15" ht="19.5" customHeight="1">
      <c r="A20" s="71">
        <v>14</v>
      </c>
      <c r="B20" s="72" t="s">
        <v>42</v>
      </c>
      <c r="C20" s="71" t="s">
        <v>36</v>
      </c>
      <c r="D20" s="71" t="s">
        <v>1</v>
      </c>
      <c r="E20" s="73">
        <v>20000</v>
      </c>
      <c r="F20" s="51" t="s">
        <v>126</v>
      </c>
      <c r="G20" s="71"/>
      <c r="H20" s="71"/>
      <c r="I20" s="71"/>
      <c r="J20" s="71"/>
      <c r="K20" s="71"/>
      <c r="L20" s="74">
        <v>0</v>
      </c>
      <c r="M20" s="74">
        <f>E20-L20</f>
        <v>20000</v>
      </c>
      <c r="N20" s="55" t="s">
        <v>127</v>
      </c>
      <c r="O20" s="51"/>
    </row>
    <row r="21" spans="1:15" ht="19.5" customHeight="1">
      <c r="A21" s="71">
        <v>15</v>
      </c>
      <c r="B21" s="153" t="s">
        <v>132</v>
      </c>
      <c r="C21" s="71" t="s">
        <v>36</v>
      </c>
      <c r="D21" s="71" t="s">
        <v>1</v>
      </c>
      <c r="E21" s="73">
        <v>40000</v>
      </c>
      <c r="F21" s="51" t="s">
        <v>126</v>
      </c>
      <c r="G21" s="71"/>
      <c r="H21" s="71"/>
      <c r="I21" s="71"/>
      <c r="J21" s="71"/>
      <c r="K21" s="71"/>
      <c r="L21" s="74">
        <f>4507.5+5330+10780</f>
        <v>20617.5</v>
      </c>
      <c r="M21" s="74">
        <f>E21-L21</f>
        <v>19382.5</v>
      </c>
      <c r="N21" s="55" t="s">
        <v>127</v>
      </c>
      <c r="O21" s="83"/>
    </row>
    <row r="22" spans="1:15" ht="19.5" customHeight="1">
      <c r="A22" s="71">
        <v>16</v>
      </c>
      <c r="B22" s="72" t="s">
        <v>133</v>
      </c>
      <c r="C22" s="71" t="s">
        <v>36</v>
      </c>
      <c r="D22" s="71" t="s">
        <v>1</v>
      </c>
      <c r="E22" s="73">
        <v>200000</v>
      </c>
      <c r="F22" s="51" t="s">
        <v>126</v>
      </c>
      <c r="G22" s="71"/>
      <c r="H22" s="71"/>
      <c r="I22" s="71"/>
      <c r="J22" s="71"/>
      <c r="K22" s="71"/>
      <c r="L22" s="74">
        <v>0</v>
      </c>
      <c r="M22" s="74">
        <f>E22-L22</f>
        <v>200000</v>
      </c>
      <c r="N22" s="55" t="s">
        <v>127</v>
      </c>
      <c r="O22" s="151" t="s">
        <v>72</v>
      </c>
    </row>
    <row r="23" spans="1:15" ht="19.5" customHeight="1">
      <c r="A23" s="139"/>
      <c r="B23" s="139" t="s">
        <v>134</v>
      </c>
      <c r="C23" s="139"/>
      <c r="D23" s="139"/>
      <c r="E23" s="142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  <row r="24" spans="1:15" ht="18.75">
      <c r="A24" s="89"/>
      <c r="B24" s="89"/>
      <c r="C24" s="89"/>
      <c r="D24" s="89"/>
      <c r="E24" s="90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8.75">
      <c r="A25" s="56"/>
      <c r="B25" s="56"/>
      <c r="C25" s="56"/>
      <c r="D25" s="56"/>
      <c r="E25" s="61"/>
      <c r="F25" s="56"/>
      <c r="G25" s="56"/>
      <c r="H25" s="56"/>
      <c r="I25" s="60"/>
      <c r="J25" s="56"/>
      <c r="K25" s="56"/>
      <c r="L25" s="60"/>
      <c r="M25" s="56"/>
      <c r="N25" s="56"/>
      <c r="O25" s="56"/>
    </row>
    <row r="26" spans="1:15" ht="18.75">
      <c r="A26" s="57"/>
      <c r="B26" s="56"/>
      <c r="C26" s="57"/>
      <c r="D26" s="56"/>
      <c r="E26" s="58"/>
      <c r="F26" s="56"/>
      <c r="G26" s="56"/>
      <c r="H26" s="56"/>
      <c r="I26" s="56"/>
      <c r="J26" s="56"/>
      <c r="K26" s="56"/>
      <c r="L26" s="62"/>
      <c r="M26" s="62"/>
      <c r="N26" s="59"/>
      <c r="O26" s="56"/>
    </row>
    <row r="27" spans="1:15" ht="21">
      <c r="A27" s="331" t="s">
        <v>125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</row>
    <row r="28" spans="1:15" ht="21">
      <c r="A28" s="331" t="s">
        <v>26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</row>
    <row r="29" spans="1:15" ht="21">
      <c r="A29" s="331" t="s">
        <v>215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</row>
    <row r="30" spans="1:15" ht="18.75">
      <c r="A30" s="63" t="s">
        <v>3</v>
      </c>
      <c r="B30" s="63" t="s">
        <v>7</v>
      </c>
      <c r="C30" s="63" t="s">
        <v>8</v>
      </c>
      <c r="D30" s="63" t="s">
        <v>27</v>
      </c>
      <c r="E30" s="63" t="s">
        <v>6</v>
      </c>
      <c r="F30" s="63" t="s">
        <v>28</v>
      </c>
      <c r="G30" s="332" t="s">
        <v>30</v>
      </c>
      <c r="H30" s="332"/>
      <c r="I30" s="332"/>
      <c r="J30" s="332"/>
      <c r="K30" s="332"/>
      <c r="L30" s="63" t="s">
        <v>31</v>
      </c>
      <c r="M30" s="63" t="s">
        <v>32</v>
      </c>
      <c r="N30" s="63" t="s">
        <v>33</v>
      </c>
      <c r="O30" s="63" t="s">
        <v>0</v>
      </c>
    </row>
    <row r="31" spans="1:15" ht="18.75">
      <c r="A31" s="66"/>
      <c r="B31" s="66"/>
      <c r="C31" s="66" t="s">
        <v>9</v>
      </c>
      <c r="D31" s="66"/>
      <c r="E31" s="95"/>
      <c r="F31" s="66" t="s">
        <v>29</v>
      </c>
      <c r="G31" s="91">
        <v>1</v>
      </c>
      <c r="H31" s="91">
        <v>2</v>
      </c>
      <c r="I31" s="91">
        <v>3</v>
      </c>
      <c r="J31" s="91">
        <v>4</v>
      </c>
      <c r="K31" s="91">
        <v>5</v>
      </c>
      <c r="L31" s="66" t="s">
        <v>6</v>
      </c>
      <c r="M31" s="66" t="s">
        <v>6</v>
      </c>
      <c r="N31" s="66" t="s">
        <v>34</v>
      </c>
      <c r="O31" s="66"/>
    </row>
    <row r="32" spans="1:15" ht="18.75">
      <c r="A32" s="88">
        <v>17</v>
      </c>
      <c r="B32" s="155" t="s">
        <v>135</v>
      </c>
      <c r="C32" s="88" t="s">
        <v>36</v>
      </c>
      <c r="D32" s="88" t="s">
        <v>1</v>
      </c>
      <c r="E32" s="93">
        <v>100000</v>
      </c>
      <c r="F32" s="69" t="s">
        <v>126</v>
      </c>
      <c r="G32" s="92"/>
      <c r="H32" s="92"/>
      <c r="I32" s="92"/>
      <c r="J32" s="92"/>
      <c r="K32" s="88"/>
      <c r="L32" s="94">
        <v>85000</v>
      </c>
      <c r="M32" s="94">
        <f>E32-L32</f>
        <v>15000</v>
      </c>
      <c r="N32" s="55" t="s">
        <v>127</v>
      </c>
      <c r="O32" s="72"/>
    </row>
    <row r="33" spans="1:15" ht="18.75">
      <c r="A33" s="71"/>
      <c r="B33" s="153" t="s">
        <v>136</v>
      </c>
      <c r="C33" s="71"/>
      <c r="D33" s="71"/>
      <c r="E33" s="73"/>
      <c r="F33" s="71"/>
      <c r="G33" s="72"/>
      <c r="H33" s="72"/>
      <c r="I33" s="72"/>
      <c r="J33" s="72"/>
      <c r="K33" s="71"/>
      <c r="L33" s="74"/>
      <c r="M33" s="74"/>
      <c r="N33" s="55"/>
      <c r="O33" s="72"/>
    </row>
    <row r="34" spans="1:15" ht="18.75">
      <c r="A34" s="71">
        <v>18</v>
      </c>
      <c r="B34" s="153" t="s">
        <v>137</v>
      </c>
      <c r="C34" s="71" t="s">
        <v>36</v>
      </c>
      <c r="D34" s="71" t="s">
        <v>1</v>
      </c>
      <c r="E34" s="73">
        <v>60000</v>
      </c>
      <c r="F34" s="51" t="s">
        <v>126</v>
      </c>
      <c r="G34" s="72"/>
      <c r="H34" s="72"/>
      <c r="I34" s="72"/>
      <c r="J34" s="72"/>
      <c r="K34" s="71"/>
      <c r="L34" s="74">
        <v>0</v>
      </c>
      <c r="M34" s="75">
        <f>E34-L34</f>
        <v>60000</v>
      </c>
      <c r="N34" s="55" t="s">
        <v>127</v>
      </c>
      <c r="O34" s="87"/>
    </row>
    <row r="35" spans="1:15" ht="18.75">
      <c r="A35" s="71"/>
      <c r="B35" s="153" t="s">
        <v>138</v>
      </c>
      <c r="C35" s="71"/>
      <c r="D35" s="71"/>
      <c r="E35" s="73"/>
      <c r="F35" s="71"/>
      <c r="G35" s="72"/>
      <c r="H35" s="72"/>
      <c r="I35" s="72"/>
      <c r="J35" s="72"/>
      <c r="K35" s="71"/>
      <c r="L35" s="74"/>
      <c r="M35" s="75"/>
      <c r="N35" s="55"/>
      <c r="O35" s="72"/>
    </row>
    <row r="36" spans="1:15" ht="18.75">
      <c r="A36" s="71">
        <v>19</v>
      </c>
      <c r="B36" s="153" t="s">
        <v>47</v>
      </c>
      <c r="C36" s="71" t="s">
        <v>36</v>
      </c>
      <c r="D36" s="71" t="s">
        <v>1</v>
      </c>
      <c r="E36" s="73">
        <v>60000</v>
      </c>
      <c r="F36" s="51" t="s">
        <v>126</v>
      </c>
      <c r="G36" s="72"/>
      <c r="H36" s="72"/>
      <c r="I36" s="72"/>
      <c r="J36" s="72"/>
      <c r="K36" s="71"/>
      <c r="L36" s="74">
        <v>3000</v>
      </c>
      <c r="M36" s="75">
        <f>E36-L36</f>
        <v>57000</v>
      </c>
      <c r="N36" s="55" t="s">
        <v>127</v>
      </c>
      <c r="O36" s="72"/>
    </row>
    <row r="37" spans="1:15" ht="18.75">
      <c r="A37" s="71">
        <v>20</v>
      </c>
      <c r="B37" s="153" t="s">
        <v>102</v>
      </c>
      <c r="C37" s="71" t="s">
        <v>36</v>
      </c>
      <c r="D37" s="71" t="s">
        <v>1</v>
      </c>
      <c r="E37" s="73">
        <v>50000</v>
      </c>
      <c r="F37" s="51" t="s">
        <v>126</v>
      </c>
      <c r="G37" s="72"/>
      <c r="H37" s="72"/>
      <c r="I37" s="72"/>
      <c r="J37" s="72"/>
      <c r="K37" s="71"/>
      <c r="L37" s="74">
        <v>12700</v>
      </c>
      <c r="M37" s="75">
        <f>E37-L37</f>
        <v>37300</v>
      </c>
      <c r="N37" s="55" t="s">
        <v>127</v>
      </c>
      <c r="O37" s="72"/>
    </row>
    <row r="38" spans="1:15" ht="18.75">
      <c r="A38" s="71"/>
      <c r="B38" s="153" t="s">
        <v>139</v>
      </c>
      <c r="C38" s="71"/>
      <c r="D38" s="71"/>
      <c r="E38" s="73"/>
      <c r="F38" s="71"/>
      <c r="G38" s="72"/>
      <c r="H38" s="72"/>
      <c r="I38" s="72"/>
      <c r="J38" s="72"/>
      <c r="K38" s="71"/>
      <c r="L38" s="74"/>
      <c r="M38" s="75"/>
      <c r="N38" s="55"/>
      <c r="O38" s="72"/>
    </row>
    <row r="39" spans="1:15" ht="18.75">
      <c r="A39" s="71">
        <v>21</v>
      </c>
      <c r="B39" s="153" t="s">
        <v>140</v>
      </c>
      <c r="C39" s="71" t="s">
        <v>36</v>
      </c>
      <c r="D39" s="71" t="s">
        <v>1</v>
      </c>
      <c r="E39" s="73">
        <v>50000</v>
      </c>
      <c r="F39" s="51" t="s">
        <v>126</v>
      </c>
      <c r="G39" s="72"/>
      <c r="H39" s="72"/>
      <c r="I39" s="72"/>
      <c r="J39" s="72"/>
      <c r="K39" s="71"/>
      <c r="L39" s="74">
        <v>0</v>
      </c>
      <c r="M39" s="75">
        <f>E39-L39</f>
        <v>50000</v>
      </c>
      <c r="N39" s="55" t="s">
        <v>127</v>
      </c>
      <c r="O39" s="151" t="s">
        <v>72</v>
      </c>
    </row>
    <row r="40" spans="1:15" ht="18.75">
      <c r="A40" s="97"/>
      <c r="B40" s="156" t="s">
        <v>141</v>
      </c>
      <c r="C40" s="97"/>
      <c r="D40" s="97"/>
      <c r="E40" s="99"/>
      <c r="F40" s="97"/>
      <c r="G40" s="98"/>
      <c r="H40" s="98"/>
      <c r="I40" s="98"/>
      <c r="J40" s="98"/>
      <c r="K40" s="97"/>
      <c r="L40" s="100"/>
      <c r="M40" s="101"/>
      <c r="N40" s="102"/>
      <c r="O40" s="72"/>
    </row>
    <row r="41" spans="1:15" ht="18.75">
      <c r="A41" s="71">
        <v>22</v>
      </c>
      <c r="B41" s="153" t="s">
        <v>142</v>
      </c>
      <c r="C41" s="71" t="s">
        <v>36</v>
      </c>
      <c r="D41" s="71" t="s">
        <v>1</v>
      </c>
      <c r="E41" s="73">
        <v>36000</v>
      </c>
      <c r="F41" s="51" t="s">
        <v>126</v>
      </c>
      <c r="G41" s="71"/>
      <c r="H41" s="71"/>
      <c r="I41" s="71"/>
      <c r="J41" s="71"/>
      <c r="K41" s="71"/>
      <c r="L41" s="74">
        <v>9000</v>
      </c>
      <c r="M41" s="74">
        <f>E41-L41</f>
        <v>27000</v>
      </c>
      <c r="N41" s="55" t="s">
        <v>145</v>
      </c>
      <c r="O41" s="72"/>
    </row>
    <row r="42" spans="1:15" ht="18.75">
      <c r="A42" s="71"/>
      <c r="B42" s="153" t="s">
        <v>143</v>
      </c>
      <c r="C42" s="71"/>
      <c r="D42" s="71"/>
      <c r="E42" s="73"/>
      <c r="F42" s="51"/>
      <c r="G42" s="71"/>
      <c r="H42" s="71"/>
      <c r="I42" s="71"/>
      <c r="J42" s="71"/>
      <c r="K42" s="71"/>
      <c r="L42" s="74"/>
      <c r="M42" s="74"/>
      <c r="N42" s="55"/>
      <c r="O42" s="72"/>
    </row>
    <row r="43" spans="1:15" ht="18.75">
      <c r="A43" s="71">
        <v>23</v>
      </c>
      <c r="B43" s="152" t="s">
        <v>142</v>
      </c>
      <c r="C43" s="71" t="s">
        <v>36</v>
      </c>
      <c r="D43" s="71" t="s">
        <v>1</v>
      </c>
      <c r="E43" s="73">
        <v>36000</v>
      </c>
      <c r="F43" s="51" t="s">
        <v>126</v>
      </c>
      <c r="G43" s="72"/>
      <c r="H43" s="72"/>
      <c r="I43" s="72"/>
      <c r="J43" s="72"/>
      <c r="K43" s="71"/>
      <c r="L43" s="75">
        <v>9000</v>
      </c>
      <c r="M43" s="74">
        <f>E43-L43</f>
        <v>27000</v>
      </c>
      <c r="N43" s="55" t="s">
        <v>145</v>
      </c>
      <c r="O43" s="72"/>
    </row>
    <row r="44" spans="1:15" ht="18.75">
      <c r="A44" s="71"/>
      <c r="B44" s="153" t="s">
        <v>144</v>
      </c>
      <c r="C44" s="71"/>
      <c r="D44" s="72"/>
      <c r="E44" s="73"/>
      <c r="F44" s="71"/>
      <c r="G44" s="72"/>
      <c r="H44" s="72"/>
      <c r="I44" s="72"/>
      <c r="J44" s="72"/>
      <c r="K44" s="71"/>
      <c r="L44" s="75"/>
      <c r="M44" s="75"/>
      <c r="N44" s="71"/>
      <c r="O44" s="72"/>
    </row>
    <row r="45" spans="1:15" ht="18.75">
      <c r="A45" s="109">
        <v>24</v>
      </c>
      <c r="B45" s="152" t="s">
        <v>146</v>
      </c>
      <c r="C45" s="97" t="s">
        <v>36</v>
      </c>
      <c r="D45" s="97" t="s">
        <v>1</v>
      </c>
      <c r="E45" s="138">
        <v>15000</v>
      </c>
      <c r="F45" s="51" t="s">
        <v>126</v>
      </c>
      <c r="G45" s="139"/>
      <c r="H45" s="139"/>
      <c r="I45" s="139"/>
      <c r="J45" s="139"/>
      <c r="K45" s="139"/>
      <c r="L45" s="101">
        <v>0</v>
      </c>
      <c r="M45" s="100">
        <f>E45-L45</f>
        <v>15000</v>
      </c>
      <c r="N45" s="102" t="s">
        <v>127</v>
      </c>
      <c r="O45" s="139"/>
    </row>
    <row r="46" spans="1:15" ht="18.75">
      <c r="A46" s="71">
        <v>25</v>
      </c>
      <c r="B46" s="153" t="s">
        <v>23</v>
      </c>
      <c r="C46" s="71" t="s">
        <v>36</v>
      </c>
      <c r="D46" s="71" t="s">
        <v>1</v>
      </c>
      <c r="E46" s="73">
        <v>50000</v>
      </c>
      <c r="F46" s="51" t="s">
        <v>126</v>
      </c>
      <c r="G46" s="71"/>
      <c r="H46" s="71"/>
      <c r="I46" s="71"/>
      <c r="J46" s="71"/>
      <c r="K46" s="71"/>
      <c r="L46" s="74">
        <f>25190+5110</f>
        <v>30300</v>
      </c>
      <c r="M46" s="74">
        <f>E46-L46</f>
        <v>19700</v>
      </c>
      <c r="N46" s="55" t="s">
        <v>127</v>
      </c>
      <c r="O46" s="81"/>
    </row>
    <row r="47" spans="1:15" ht="18.75">
      <c r="A47" s="71"/>
      <c r="B47" s="153" t="s">
        <v>147</v>
      </c>
      <c r="C47" s="71"/>
      <c r="D47" s="71"/>
      <c r="E47" s="73"/>
      <c r="F47" s="51"/>
      <c r="G47" s="71"/>
      <c r="H47" s="71"/>
      <c r="I47" s="71"/>
      <c r="J47" s="71"/>
      <c r="K47" s="71"/>
      <c r="L47" s="74"/>
      <c r="M47" s="74"/>
      <c r="N47" s="55"/>
      <c r="O47" s="82"/>
    </row>
    <row r="48" spans="1:15" ht="18.75">
      <c r="A48" s="71">
        <v>26</v>
      </c>
      <c r="B48" s="153" t="s">
        <v>47</v>
      </c>
      <c r="C48" s="71" t="s">
        <v>36</v>
      </c>
      <c r="D48" s="71" t="s">
        <v>1</v>
      </c>
      <c r="E48" s="73">
        <v>250000</v>
      </c>
      <c r="F48" s="51" t="s">
        <v>126</v>
      </c>
      <c r="G48" s="72"/>
      <c r="H48" s="72"/>
      <c r="I48" s="72"/>
      <c r="J48" s="72"/>
      <c r="K48" s="71"/>
      <c r="L48" s="74">
        <f>19050+19050+17100</f>
        <v>55200</v>
      </c>
      <c r="M48" s="74">
        <f>E48-L48</f>
        <v>194800</v>
      </c>
      <c r="N48" s="55" t="s">
        <v>127</v>
      </c>
      <c r="O48" s="72"/>
    </row>
    <row r="49" spans="1:15" ht="18.75">
      <c r="A49" s="71"/>
      <c r="B49" s="72" t="s">
        <v>147</v>
      </c>
      <c r="C49" s="71"/>
      <c r="D49" s="71"/>
      <c r="E49" s="73"/>
      <c r="F49" s="71"/>
      <c r="G49" s="72"/>
      <c r="H49" s="72"/>
      <c r="I49" s="72"/>
      <c r="J49" s="72"/>
      <c r="K49" s="71"/>
      <c r="L49" s="74"/>
      <c r="M49" s="74"/>
      <c r="N49" s="55"/>
      <c r="O49" s="72"/>
    </row>
    <row r="50" spans="1:15" ht="18.75">
      <c r="A50" s="110"/>
      <c r="B50" s="89"/>
      <c r="C50" s="110"/>
      <c r="D50" s="89"/>
      <c r="E50" s="140"/>
      <c r="F50" s="89"/>
      <c r="G50" s="89"/>
      <c r="H50" s="89"/>
      <c r="I50" s="89"/>
      <c r="J50" s="89"/>
      <c r="K50" s="89"/>
      <c r="L50" s="141"/>
      <c r="M50" s="141"/>
      <c r="N50" s="112"/>
      <c r="O50" s="89"/>
    </row>
    <row r="51" spans="1:15" ht="18.75">
      <c r="A51" s="57"/>
      <c r="B51" s="56"/>
      <c r="C51" s="57"/>
      <c r="D51" s="56"/>
      <c r="E51" s="58"/>
      <c r="F51" s="56"/>
      <c r="G51" s="56"/>
      <c r="H51" s="56"/>
      <c r="I51" s="56"/>
      <c r="J51" s="56"/>
      <c r="K51" s="56"/>
      <c r="L51" s="62"/>
      <c r="M51" s="62"/>
      <c r="N51" s="59"/>
      <c r="O51" s="56"/>
    </row>
    <row r="52" spans="1:15" ht="18.75">
      <c r="A52" s="57"/>
      <c r="B52" s="56"/>
      <c r="C52" s="57"/>
      <c r="D52" s="56"/>
      <c r="E52" s="58"/>
      <c r="F52" s="56"/>
      <c r="G52" s="56"/>
      <c r="H52" s="56"/>
      <c r="I52" s="56"/>
      <c r="J52" s="56"/>
      <c r="K52" s="56"/>
      <c r="L52" s="62"/>
      <c r="M52" s="62"/>
      <c r="N52" s="59"/>
      <c r="O52" s="56"/>
    </row>
    <row r="53" spans="1:15" ht="21">
      <c r="A53" s="331" t="s">
        <v>125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</row>
    <row r="54" spans="1:15" ht="21">
      <c r="A54" s="331" t="s">
        <v>26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</row>
    <row r="55" spans="1:15" ht="21">
      <c r="A55" s="331" t="s">
        <v>214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</row>
    <row r="56" spans="1:15" ht="18.75">
      <c r="A56" s="63" t="s">
        <v>3</v>
      </c>
      <c r="B56" s="63" t="s">
        <v>7</v>
      </c>
      <c r="C56" s="63" t="s">
        <v>8</v>
      </c>
      <c r="D56" s="63" t="s">
        <v>27</v>
      </c>
      <c r="E56" s="63" t="s">
        <v>6</v>
      </c>
      <c r="F56" s="63" t="s">
        <v>28</v>
      </c>
      <c r="G56" s="332" t="s">
        <v>30</v>
      </c>
      <c r="H56" s="332"/>
      <c r="I56" s="332"/>
      <c r="J56" s="332"/>
      <c r="K56" s="332"/>
      <c r="L56" s="63" t="s">
        <v>31</v>
      </c>
      <c r="M56" s="63" t="s">
        <v>32</v>
      </c>
      <c r="N56" s="63" t="s">
        <v>33</v>
      </c>
      <c r="O56" s="63" t="s">
        <v>0</v>
      </c>
    </row>
    <row r="57" spans="1:15" ht="18.75">
      <c r="A57" s="64"/>
      <c r="B57" s="66"/>
      <c r="C57" s="66" t="s">
        <v>9</v>
      </c>
      <c r="D57" s="64"/>
      <c r="E57" s="65"/>
      <c r="F57" s="66" t="s">
        <v>29</v>
      </c>
      <c r="G57" s="63">
        <v>1</v>
      </c>
      <c r="H57" s="63">
        <v>2</v>
      </c>
      <c r="I57" s="63">
        <v>3</v>
      </c>
      <c r="J57" s="63">
        <v>4</v>
      </c>
      <c r="K57" s="63">
        <v>5</v>
      </c>
      <c r="L57" s="64" t="s">
        <v>6</v>
      </c>
      <c r="M57" s="64" t="s">
        <v>6</v>
      </c>
      <c r="N57" s="66" t="s">
        <v>34</v>
      </c>
      <c r="O57" s="66"/>
    </row>
    <row r="58" spans="1:15" ht="18.75">
      <c r="A58" s="71">
        <v>27</v>
      </c>
      <c r="B58" s="72" t="s">
        <v>148</v>
      </c>
      <c r="C58" s="71" t="s">
        <v>36</v>
      </c>
      <c r="D58" s="71" t="s">
        <v>1</v>
      </c>
      <c r="E58" s="73">
        <v>150000</v>
      </c>
      <c r="F58" s="51" t="s">
        <v>126</v>
      </c>
      <c r="G58" s="72"/>
      <c r="H58" s="72"/>
      <c r="I58" s="72"/>
      <c r="J58" s="72"/>
      <c r="K58" s="71"/>
      <c r="L58" s="74">
        <f>1590+1680</f>
        <v>3270</v>
      </c>
      <c r="M58" s="75">
        <f aca="true" t="shared" si="1" ref="M58:M75">E58-L58</f>
        <v>146730</v>
      </c>
      <c r="N58" s="55" t="s">
        <v>127</v>
      </c>
      <c r="O58" s="87" t="s">
        <v>78</v>
      </c>
    </row>
    <row r="59" spans="1:15" ht="18.75">
      <c r="A59" s="71"/>
      <c r="B59" s="72" t="s">
        <v>149</v>
      </c>
      <c r="C59" s="71"/>
      <c r="D59" s="71"/>
      <c r="E59" s="73"/>
      <c r="F59" s="51"/>
      <c r="G59" s="72"/>
      <c r="H59" s="72"/>
      <c r="I59" s="72"/>
      <c r="J59" s="72"/>
      <c r="K59" s="71"/>
      <c r="L59" s="74"/>
      <c r="M59" s="75"/>
      <c r="N59" s="55"/>
      <c r="O59" s="87"/>
    </row>
    <row r="60" spans="1:15" ht="18.75">
      <c r="A60" s="71">
        <v>28</v>
      </c>
      <c r="B60" s="153" t="s">
        <v>14</v>
      </c>
      <c r="C60" s="71" t="s">
        <v>54</v>
      </c>
      <c r="D60" s="71" t="s">
        <v>1</v>
      </c>
      <c r="E60" s="73">
        <v>50000</v>
      </c>
      <c r="F60" s="51" t="s">
        <v>126</v>
      </c>
      <c r="G60" s="72"/>
      <c r="H60" s="72"/>
      <c r="I60" s="72"/>
      <c r="J60" s="72"/>
      <c r="K60" s="71"/>
      <c r="L60" s="74">
        <v>18500</v>
      </c>
      <c r="M60" s="75">
        <f t="shared" si="1"/>
        <v>31500</v>
      </c>
      <c r="N60" s="55" t="s">
        <v>127</v>
      </c>
      <c r="O60" s="72"/>
    </row>
    <row r="61" spans="1:15" ht="18.75">
      <c r="A61" s="71">
        <v>29</v>
      </c>
      <c r="B61" s="72" t="s">
        <v>15</v>
      </c>
      <c r="C61" s="71" t="s">
        <v>54</v>
      </c>
      <c r="D61" s="71" t="s">
        <v>1</v>
      </c>
      <c r="E61" s="73">
        <v>40000</v>
      </c>
      <c r="F61" s="51" t="s">
        <v>126</v>
      </c>
      <c r="G61" s="72"/>
      <c r="H61" s="72"/>
      <c r="I61" s="72"/>
      <c r="J61" s="72"/>
      <c r="K61" s="71"/>
      <c r="L61" s="74">
        <v>0</v>
      </c>
      <c r="M61" s="75">
        <f t="shared" si="1"/>
        <v>40000</v>
      </c>
      <c r="N61" s="55" t="s">
        <v>127</v>
      </c>
      <c r="O61" s="72"/>
    </row>
    <row r="62" spans="1:15" ht="18.75">
      <c r="A62" s="71">
        <v>30</v>
      </c>
      <c r="B62" s="72" t="s">
        <v>114</v>
      </c>
      <c r="C62" s="71" t="s">
        <v>54</v>
      </c>
      <c r="D62" s="71" t="s">
        <v>1</v>
      </c>
      <c r="E62" s="73">
        <v>8750</v>
      </c>
      <c r="F62" s="51" t="s">
        <v>126</v>
      </c>
      <c r="G62" s="72"/>
      <c r="H62" s="72"/>
      <c r="I62" s="72"/>
      <c r="J62" s="72"/>
      <c r="K62" s="71"/>
      <c r="L62" s="74">
        <v>0</v>
      </c>
      <c r="M62" s="75">
        <f t="shared" si="1"/>
        <v>8750</v>
      </c>
      <c r="N62" s="55" t="s">
        <v>127</v>
      </c>
      <c r="O62" s="151" t="s">
        <v>72</v>
      </c>
    </row>
    <row r="63" spans="1:15" ht="18.75">
      <c r="A63" s="71">
        <v>31</v>
      </c>
      <c r="B63" s="72" t="s">
        <v>150</v>
      </c>
      <c r="C63" s="71" t="s">
        <v>54</v>
      </c>
      <c r="D63" s="71" t="s">
        <v>1</v>
      </c>
      <c r="E63" s="73">
        <v>15000</v>
      </c>
      <c r="F63" s="51" t="s">
        <v>126</v>
      </c>
      <c r="G63" s="72"/>
      <c r="H63" s="72"/>
      <c r="I63" s="72"/>
      <c r="J63" s="72"/>
      <c r="K63" s="71"/>
      <c r="L63" s="74">
        <v>0</v>
      </c>
      <c r="M63" s="75">
        <f t="shared" si="1"/>
        <v>15000</v>
      </c>
      <c r="N63" s="55" t="s">
        <v>127</v>
      </c>
      <c r="O63" s="51" t="s">
        <v>73</v>
      </c>
    </row>
    <row r="64" spans="1:15" ht="18.75">
      <c r="A64" s="71">
        <v>32</v>
      </c>
      <c r="B64" s="72" t="s">
        <v>115</v>
      </c>
      <c r="C64" s="71" t="s">
        <v>54</v>
      </c>
      <c r="D64" s="71" t="s">
        <v>1</v>
      </c>
      <c r="E64" s="73">
        <v>18000</v>
      </c>
      <c r="F64" s="51" t="s">
        <v>126</v>
      </c>
      <c r="G64" s="72"/>
      <c r="H64" s="72"/>
      <c r="I64" s="72"/>
      <c r="J64" s="72"/>
      <c r="K64" s="71"/>
      <c r="L64" s="74">
        <v>18000</v>
      </c>
      <c r="M64" s="75">
        <f t="shared" si="1"/>
        <v>0</v>
      </c>
      <c r="N64" s="55" t="s">
        <v>216</v>
      </c>
      <c r="O64" s="51"/>
    </row>
    <row r="65" spans="1:15" ht="18.75">
      <c r="A65" s="71">
        <v>33</v>
      </c>
      <c r="B65" s="72" t="s">
        <v>151</v>
      </c>
      <c r="C65" s="71" t="s">
        <v>54</v>
      </c>
      <c r="D65" s="71" t="s">
        <v>1</v>
      </c>
      <c r="E65" s="73">
        <v>6000</v>
      </c>
      <c r="F65" s="51" t="s">
        <v>126</v>
      </c>
      <c r="G65" s="72"/>
      <c r="H65" s="72"/>
      <c r="I65" s="72"/>
      <c r="J65" s="72"/>
      <c r="K65" s="71"/>
      <c r="L65" s="74">
        <v>0</v>
      </c>
      <c r="M65" s="75">
        <f t="shared" si="1"/>
        <v>6000</v>
      </c>
      <c r="N65" s="55" t="s">
        <v>127</v>
      </c>
      <c r="O65" s="51"/>
    </row>
    <row r="66" spans="1:15" ht="18.75">
      <c r="A66" s="71">
        <v>34</v>
      </c>
      <c r="B66" s="153" t="s">
        <v>152</v>
      </c>
      <c r="C66" s="71" t="s">
        <v>55</v>
      </c>
      <c r="D66" s="71" t="s">
        <v>1</v>
      </c>
      <c r="E66" s="73">
        <v>45000</v>
      </c>
      <c r="F66" s="51" t="s">
        <v>126</v>
      </c>
      <c r="G66" s="72"/>
      <c r="H66" s="72"/>
      <c r="I66" s="72"/>
      <c r="J66" s="72"/>
      <c r="K66" s="71"/>
      <c r="L66" s="74">
        <f>9350+3950</f>
        <v>13300</v>
      </c>
      <c r="M66" s="75">
        <f t="shared" si="1"/>
        <v>31700</v>
      </c>
      <c r="N66" s="55" t="s">
        <v>127</v>
      </c>
      <c r="O66" s="72"/>
    </row>
    <row r="67" spans="1:15" ht="18.75">
      <c r="A67" s="71">
        <v>35</v>
      </c>
      <c r="B67" s="153" t="s">
        <v>25</v>
      </c>
      <c r="C67" s="71" t="s">
        <v>55</v>
      </c>
      <c r="D67" s="71" t="s">
        <v>1</v>
      </c>
      <c r="E67" s="73">
        <v>100000</v>
      </c>
      <c r="F67" s="51" t="s">
        <v>126</v>
      </c>
      <c r="G67" s="72"/>
      <c r="H67" s="72"/>
      <c r="I67" s="72"/>
      <c r="J67" s="72"/>
      <c r="K67" s="71"/>
      <c r="L67" s="74">
        <v>0</v>
      </c>
      <c r="M67" s="75">
        <f t="shared" si="1"/>
        <v>100000</v>
      </c>
      <c r="N67" s="55" t="s">
        <v>127</v>
      </c>
      <c r="O67" s="72"/>
    </row>
    <row r="68" spans="1:15" ht="18.75">
      <c r="A68" s="71">
        <v>36</v>
      </c>
      <c r="B68" s="153" t="s">
        <v>15</v>
      </c>
      <c r="C68" s="71" t="s">
        <v>55</v>
      </c>
      <c r="D68" s="71" t="s">
        <v>1</v>
      </c>
      <c r="E68" s="73">
        <v>30000</v>
      </c>
      <c r="F68" s="51" t="s">
        <v>126</v>
      </c>
      <c r="G68" s="72"/>
      <c r="H68" s="72"/>
      <c r="I68" s="72"/>
      <c r="J68" s="72"/>
      <c r="K68" s="71"/>
      <c r="L68" s="74">
        <v>6960</v>
      </c>
      <c r="M68" s="75">
        <f t="shared" si="1"/>
        <v>23040</v>
      </c>
      <c r="N68" s="55" t="s">
        <v>127</v>
      </c>
      <c r="O68" s="72"/>
    </row>
    <row r="69" spans="1:15" ht="18.75">
      <c r="A69" s="71">
        <v>37</v>
      </c>
      <c r="B69" s="143" t="s">
        <v>153</v>
      </c>
      <c r="C69" s="71" t="s">
        <v>55</v>
      </c>
      <c r="D69" s="71" t="s">
        <v>1</v>
      </c>
      <c r="E69" s="73">
        <v>30000</v>
      </c>
      <c r="F69" s="51" t="s">
        <v>90</v>
      </c>
      <c r="G69" s="71"/>
      <c r="H69" s="71"/>
      <c r="I69" s="71"/>
      <c r="J69" s="71"/>
      <c r="K69" s="71"/>
      <c r="L69" s="74">
        <v>0</v>
      </c>
      <c r="M69" s="74">
        <f t="shared" si="1"/>
        <v>30000</v>
      </c>
      <c r="N69" s="55" t="s">
        <v>127</v>
      </c>
      <c r="O69" s="81"/>
    </row>
    <row r="70" spans="1:15" ht="18.75">
      <c r="A70" s="71">
        <v>38</v>
      </c>
      <c r="B70" s="107" t="s">
        <v>93</v>
      </c>
      <c r="C70" s="71" t="s">
        <v>55</v>
      </c>
      <c r="D70" s="71" t="s">
        <v>1</v>
      </c>
      <c r="E70" s="73">
        <v>7870</v>
      </c>
      <c r="F70" s="51" t="s">
        <v>126</v>
      </c>
      <c r="G70" s="72"/>
      <c r="H70" s="72"/>
      <c r="I70" s="72"/>
      <c r="J70" s="72"/>
      <c r="K70" s="71"/>
      <c r="L70" s="74">
        <v>0</v>
      </c>
      <c r="M70" s="74">
        <f t="shared" si="1"/>
        <v>7870</v>
      </c>
      <c r="N70" s="55" t="s">
        <v>127</v>
      </c>
      <c r="O70" s="72"/>
    </row>
    <row r="71" spans="1:15" ht="18.75">
      <c r="A71" s="71">
        <v>39</v>
      </c>
      <c r="B71" s="72" t="s">
        <v>116</v>
      </c>
      <c r="C71" s="71" t="s">
        <v>55</v>
      </c>
      <c r="D71" s="71" t="s">
        <v>1</v>
      </c>
      <c r="E71" s="73">
        <v>10000</v>
      </c>
      <c r="F71" s="51" t="s">
        <v>126</v>
      </c>
      <c r="G71" s="72"/>
      <c r="H71" s="72"/>
      <c r="I71" s="72"/>
      <c r="J71" s="72"/>
      <c r="K71" s="71"/>
      <c r="L71" s="74">
        <v>0</v>
      </c>
      <c r="M71" s="75">
        <f t="shared" si="1"/>
        <v>10000</v>
      </c>
      <c r="N71" s="55" t="s">
        <v>127</v>
      </c>
      <c r="O71" s="151" t="s">
        <v>72</v>
      </c>
    </row>
    <row r="72" spans="1:15" ht="18.75">
      <c r="A72" s="71">
        <v>40</v>
      </c>
      <c r="B72" s="72" t="s">
        <v>117</v>
      </c>
      <c r="C72" s="71" t="s">
        <v>55</v>
      </c>
      <c r="D72" s="71" t="s">
        <v>1</v>
      </c>
      <c r="E72" s="73">
        <v>8500</v>
      </c>
      <c r="F72" s="51" t="s">
        <v>126</v>
      </c>
      <c r="G72" s="72"/>
      <c r="H72" s="72"/>
      <c r="I72" s="72"/>
      <c r="J72" s="72"/>
      <c r="K72" s="71"/>
      <c r="L72" s="74">
        <v>0</v>
      </c>
      <c r="M72" s="75">
        <f t="shared" si="1"/>
        <v>8500</v>
      </c>
      <c r="N72" s="55" t="s">
        <v>127</v>
      </c>
      <c r="O72" s="51" t="s">
        <v>73</v>
      </c>
    </row>
    <row r="73" spans="1:15" ht="18.75">
      <c r="A73" s="71">
        <v>41</v>
      </c>
      <c r="B73" s="72" t="s">
        <v>154</v>
      </c>
      <c r="C73" s="71" t="s">
        <v>55</v>
      </c>
      <c r="D73" s="71" t="s">
        <v>1</v>
      </c>
      <c r="E73" s="73">
        <v>7000</v>
      </c>
      <c r="F73" s="51" t="s">
        <v>126</v>
      </c>
      <c r="G73" s="72"/>
      <c r="H73" s="72"/>
      <c r="I73" s="72"/>
      <c r="J73" s="72"/>
      <c r="K73" s="71"/>
      <c r="L73" s="74">
        <v>0</v>
      </c>
      <c r="M73" s="75">
        <f t="shared" si="1"/>
        <v>7000</v>
      </c>
      <c r="N73" s="55" t="s">
        <v>127</v>
      </c>
      <c r="O73" s="51" t="s">
        <v>73</v>
      </c>
    </row>
    <row r="74" spans="1:15" ht="18.75">
      <c r="A74" s="97">
        <v>42</v>
      </c>
      <c r="B74" s="98" t="s">
        <v>155</v>
      </c>
      <c r="C74" s="97" t="s">
        <v>55</v>
      </c>
      <c r="D74" s="97" t="s">
        <v>1</v>
      </c>
      <c r="E74" s="99">
        <v>5200</v>
      </c>
      <c r="F74" s="51" t="s">
        <v>126</v>
      </c>
      <c r="G74" s="98"/>
      <c r="H74" s="98"/>
      <c r="I74" s="98"/>
      <c r="J74" s="98"/>
      <c r="K74" s="97"/>
      <c r="L74" s="100">
        <v>0</v>
      </c>
      <c r="M74" s="75">
        <f t="shared" si="1"/>
        <v>5200</v>
      </c>
      <c r="N74" s="55" t="s">
        <v>127</v>
      </c>
      <c r="O74" s="51" t="s">
        <v>73</v>
      </c>
    </row>
    <row r="75" spans="1:15" ht="18.75">
      <c r="A75" s="97">
        <v>43</v>
      </c>
      <c r="B75" s="98" t="s">
        <v>156</v>
      </c>
      <c r="C75" s="97" t="s">
        <v>55</v>
      </c>
      <c r="D75" s="97" t="s">
        <v>1</v>
      </c>
      <c r="E75" s="99">
        <v>5500</v>
      </c>
      <c r="F75" s="51" t="s">
        <v>126</v>
      </c>
      <c r="G75" s="98"/>
      <c r="H75" s="98"/>
      <c r="I75" s="98"/>
      <c r="J75" s="98"/>
      <c r="K75" s="97"/>
      <c r="L75" s="100">
        <v>0</v>
      </c>
      <c r="M75" s="75">
        <f t="shared" si="1"/>
        <v>5500</v>
      </c>
      <c r="N75" s="55" t="s">
        <v>127</v>
      </c>
      <c r="O75" s="51" t="s">
        <v>73</v>
      </c>
    </row>
    <row r="76" spans="1:15" ht="18.75">
      <c r="A76" s="103"/>
      <c r="B76" s="104"/>
      <c r="C76" s="103"/>
      <c r="D76" s="104"/>
      <c r="E76" s="105"/>
      <c r="F76" s="103"/>
      <c r="G76" s="104"/>
      <c r="H76" s="104"/>
      <c r="I76" s="104"/>
      <c r="J76" s="104"/>
      <c r="K76" s="103"/>
      <c r="L76" s="106"/>
      <c r="M76" s="106"/>
      <c r="N76" s="103"/>
      <c r="O76" s="104"/>
    </row>
    <row r="77" spans="1:15" ht="18.75">
      <c r="A77" s="76"/>
      <c r="B77" s="77"/>
      <c r="C77" s="76"/>
      <c r="D77" s="77"/>
      <c r="E77" s="78"/>
      <c r="F77" s="76"/>
      <c r="G77" s="77"/>
      <c r="H77" s="77"/>
      <c r="I77" s="77"/>
      <c r="J77" s="77"/>
      <c r="K77" s="76"/>
      <c r="L77" s="79"/>
      <c r="M77" s="79"/>
      <c r="N77" s="76"/>
      <c r="O77" s="77"/>
    </row>
    <row r="78" spans="1:15" ht="18.75">
      <c r="A78" s="57"/>
      <c r="B78" s="56"/>
      <c r="C78" s="57"/>
      <c r="D78" s="56"/>
      <c r="E78" s="58"/>
      <c r="F78" s="56"/>
      <c r="G78" s="56"/>
      <c r="H78" s="56"/>
      <c r="I78" s="56"/>
      <c r="J78" s="56"/>
      <c r="K78" s="56"/>
      <c r="L78" s="62"/>
      <c r="M78" s="62"/>
      <c r="N78" s="59"/>
      <c r="O78" s="56"/>
    </row>
    <row r="79" spans="1:15" ht="21">
      <c r="A79" s="331" t="s">
        <v>71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</row>
    <row r="80" spans="1:15" ht="21">
      <c r="A80" s="331" t="s">
        <v>26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</row>
    <row r="81" spans="1:15" ht="21">
      <c r="A81" s="331" t="s">
        <v>215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</row>
    <row r="82" spans="1:15" ht="18.75">
      <c r="A82" s="63" t="s">
        <v>3</v>
      </c>
      <c r="B82" s="63" t="s">
        <v>7</v>
      </c>
      <c r="C82" s="63" t="s">
        <v>8</v>
      </c>
      <c r="D82" s="63" t="s">
        <v>27</v>
      </c>
      <c r="E82" s="63" t="s">
        <v>6</v>
      </c>
      <c r="F82" s="63" t="s">
        <v>28</v>
      </c>
      <c r="G82" s="332" t="s">
        <v>30</v>
      </c>
      <c r="H82" s="332"/>
      <c r="I82" s="332"/>
      <c r="J82" s="332"/>
      <c r="K82" s="332"/>
      <c r="L82" s="63" t="s">
        <v>31</v>
      </c>
      <c r="M82" s="63" t="s">
        <v>32</v>
      </c>
      <c r="N82" s="63" t="s">
        <v>33</v>
      </c>
      <c r="O82" s="63" t="s">
        <v>0</v>
      </c>
    </row>
    <row r="83" spans="1:15" ht="18.75">
      <c r="A83" s="64"/>
      <c r="B83" s="66"/>
      <c r="C83" s="66" t="s">
        <v>9</v>
      </c>
      <c r="D83" s="64"/>
      <c r="E83" s="65"/>
      <c r="F83" s="66" t="s">
        <v>29</v>
      </c>
      <c r="G83" s="63">
        <v>1</v>
      </c>
      <c r="H83" s="63">
        <v>2</v>
      </c>
      <c r="I83" s="63">
        <v>3</v>
      </c>
      <c r="J83" s="63">
        <v>4</v>
      </c>
      <c r="K83" s="63">
        <v>5</v>
      </c>
      <c r="L83" s="64" t="s">
        <v>6</v>
      </c>
      <c r="M83" s="64" t="s">
        <v>6</v>
      </c>
      <c r="N83" s="66" t="s">
        <v>34</v>
      </c>
      <c r="O83" s="66"/>
    </row>
    <row r="84" spans="1:15" ht="18.75">
      <c r="A84" s="67">
        <v>44</v>
      </c>
      <c r="B84" s="157" t="s">
        <v>14</v>
      </c>
      <c r="C84" s="88" t="s">
        <v>17</v>
      </c>
      <c r="D84" s="67" t="s">
        <v>1</v>
      </c>
      <c r="E84" s="68">
        <v>30000</v>
      </c>
      <c r="F84" s="44" t="s">
        <v>90</v>
      </c>
      <c r="G84" s="67"/>
      <c r="H84" s="67"/>
      <c r="I84" s="67"/>
      <c r="J84" s="67"/>
      <c r="K84" s="67"/>
      <c r="L84" s="70">
        <v>13900</v>
      </c>
      <c r="M84" s="84">
        <f>E84-L84</f>
        <v>16100</v>
      </c>
      <c r="N84" s="80" t="s">
        <v>127</v>
      </c>
      <c r="O84" s="81"/>
    </row>
    <row r="85" spans="1:15" ht="18.75">
      <c r="A85" s="71">
        <v>45</v>
      </c>
      <c r="B85" s="158" t="s">
        <v>25</v>
      </c>
      <c r="C85" s="71" t="s">
        <v>17</v>
      </c>
      <c r="D85" s="71" t="s">
        <v>1</v>
      </c>
      <c r="E85" s="73">
        <v>15000</v>
      </c>
      <c r="F85" s="51" t="s">
        <v>126</v>
      </c>
      <c r="G85" s="72"/>
      <c r="H85" s="72"/>
      <c r="I85" s="72"/>
      <c r="J85" s="72"/>
      <c r="K85" s="71"/>
      <c r="L85" s="74">
        <v>0</v>
      </c>
      <c r="M85" s="74">
        <f>E85-L85</f>
        <v>15000</v>
      </c>
      <c r="N85" s="55" t="s">
        <v>127</v>
      </c>
      <c r="O85" s="72"/>
    </row>
    <row r="86" spans="1:15" ht="18.75">
      <c r="A86" s="71">
        <v>46</v>
      </c>
      <c r="B86" s="153" t="s">
        <v>22</v>
      </c>
      <c r="C86" s="71" t="s">
        <v>17</v>
      </c>
      <c r="D86" s="71" t="s">
        <v>1</v>
      </c>
      <c r="E86" s="73">
        <v>20000</v>
      </c>
      <c r="F86" s="51" t="s">
        <v>126</v>
      </c>
      <c r="G86" s="72"/>
      <c r="H86" s="72"/>
      <c r="I86" s="72"/>
      <c r="J86" s="72"/>
      <c r="K86" s="71"/>
      <c r="L86" s="74">
        <v>0</v>
      </c>
      <c r="M86" s="75">
        <f>E86-L86</f>
        <v>20000</v>
      </c>
      <c r="N86" s="55" t="s">
        <v>127</v>
      </c>
      <c r="O86" s="87"/>
    </row>
    <row r="87" spans="1:15" ht="18.75">
      <c r="A87" s="71">
        <v>47</v>
      </c>
      <c r="B87" s="153" t="s">
        <v>24</v>
      </c>
      <c r="C87" s="71" t="s">
        <v>17</v>
      </c>
      <c r="D87" s="71" t="s">
        <v>1</v>
      </c>
      <c r="E87" s="73">
        <v>10000</v>
      </c>
      <c r="F87" s="51" t="s">
        <v>126</v>
      </c>
      <c r="G87" s="72"/>
      <c r="H87" s="72"/>
      <c r="I87" s="72"/>
      <c r="J87" s="72"/>
      <c r="K87" s="71"/>
      <c r="L87" s="74">
        <v>0</v>
      </c>
      <c r="M87" s="75">
        <f aca="true" t="shared" si="2" ref="M87:M98">E87-L87</f>
        <v>10000</v>
      </c>
      <c r="N87" s="55" t="s">
        <v>127</v>
      </c>
      <c r="O87" s="72"/>
    </row>
    <row r="88" spans="1:15" ht="18.75">
      <c r="A88" s="71">
        <v>48</v>
      </c>
      <c r="B88" s="153" t="s">
        <v>15</v>
      </c>
      <c r="C88" s="71" t="s">
        <v>17</v>
      </c>
      <c r="D88" s="71" t="s">
        <v>1</v>
      </c>
      <c r="E88" s="73">
        <v>30000</v>
      </c>
      <c r="F88" s="51" t="s">
        <v>126</v>
      </c>
      <c r="G88" s="72"/>
      <c r="H88" s="72"/>
      <c r="I88" s="72"/>
      <c r="J88" s="72"/>
      <c r="K88" s="71"/>
      <c r="L88" s="74">
        <v>0</v>
      </c>
      <c r="M88" s="75">
        <f t="shared" si="2"/>
        <v>30000</v>
      </c>
      <c r="N88" s="55" t="s">
        <v>127</v>
      </c>
      <c r="O88" s="72"/>
    </row>
    <row r="89" spans="1:15" ht="18.75">
      <c r="A89" s="71">
        <v>49</v>
      </c>
      <c r="B89" s="159" t="s">
        <v>157</v>
      </c>
      <c r="C89" s="71" t="s">
        <v>17</v>
      </c>
      <c r="D89" s="71" t="s">
        <v>1</v>
      </c>
      <c r="E89" s="73">
        <v>865480</v>
      </c>
      <c r="F89" s="51" t="s">
        <v>126</v>
      </c>
      <c r="G89" s="72"/>
      <c r="H89" s="72"/>
      <c r="I89" s="72"/>
      <c r="J89" s="72"/>
      <c r="K89" s="71"/>
      <c r="L89" s="74">
        <f>380987.1+163312.88+4066.4</f>
        <v>548366.38</v>
      </c>
      <c r="M89" s="75">
        <f t="shared" si="2"/>
        <v>317113.62</v>
      </c>
      <c r="N89" s="55">
        <v>21458</v>
      </c>
      <c r="O89" s="72"/>
    </row>
    <row r="90" spans="1:15" ht="18.75">
      <c r="A90" s="71">
        <v>50</v>
      </c>
      <c r="B90" s="153" t="s">
        <v>93</v>
      </c>
      <c r="C90" s="71" t="s">
        <v>17</v>
      </c>
      <c r="D90" s="71" t="s">
        <v>1</v>
      </c>
      <c r="E90" s="73">
        <v>10000</v>
      </c>
      <c r="F90" s="51" t="s">
        <v>126</v>
      </c>
      <c r="G90" s="72"/>
      <c r="H90" s="72"/>
      <c r="I90" s="72"/>
      <c r="J90" s="72"/>
      <c r="K90" s="71"/>
      <c r="L90" s="74">
        <f>3000+3000</f>
        <v>6000</v>
      </c>
      <c r="M90" s="75">
        <f t="shared" si="2"/>
        <v>4000</v>
      </c>
      <c r="N90" s="55" t="s">
        <v>127</v>
      </c>
      <c r="O90" s="72"/>
    </row>
    <row r="91" spans="1:15" ht="18.75">
      <c r="A91" s="71">
        <v>51</v>
      </c>
      <c r="B91" s="153" t="s">
        <v>162</v>
      </c>
      <c r="C91" s="71" t="s">
        <v>17</v>
      </c>
      <c r="D91" s="71" t="s">
        <v>1</v>
      </c>
      <c r="E91" s="73">
        <v>10000</v>
      </c>
      <c r="F91" s="51" t="s">
        <v>126</v>
      </c>
      <c r="G91" s="72"/>
      <c r="H91" s="72"/>
      <c r="I91" s="72"/>
      <c r="J91" s="72"/>
      <c r="K91" s="71"/>
      <c r="L91" s="74">
        <v>1840</v>
      </c>
      <c r="M91" s="75">
        <f>E91-L91</f>
        <v>8160</v>
      </c>
      <c r="N91" s="55" t="s">
        <v>145</v>
      </c>
      <c r="O91" s="72"/>
    </row>
    <row r="92" spans="1:15" ht="18.75">
      <c r="A92" s="71">
        <v>52</v>
      </c>
      <c r="B92" s="72" t="s">
        <v>158</v>
      </c>
      <c r="C92" s="71" t="s">
        <v>17</v>
      </c>
      <c r="D92" s="71" t="s">
        <v>1</v>
      </c>
      <c r="E92" s="73">
        <v>15000</v>
      </c>
      <c r="F92" s="51" t="s">
        <v>126</v>
      </c>
      <c r="G92" s="72"/>
      <c r="H92" s="72"/>
      <c r="I92" s="72"/>
      <c r="J92" s="72"/>
      <c r="K92" s="71"/>
      <c r="L92" s="74">
        <v>0</v>
      </c>
      <c r="M92" s="75">
        <f t="shared" si="2"/>
        <v>15000</v>
      </c>
      <c r="N92" s="55" t="s">
        <v>127</v>
      </c>
      <c r="O92" s="151" t="s">
        <v>72</v>
      </c>
    </row>
    <row r="93" spans="1:15" ht="18.75">
      <c r="A93" s="71"/>
      <c r="B93" s="72" t="s">
        <v>159</v>
      </c>
      <c r="C93" s="71"/>
      <c r="D93" s="71"/>
      <c r="E93" s="73"/>
      <c r="F93" s="51"/>
      <c r="G93" s="72"/>
      <c r="H93" s="72"/>
      <c r="I93" s="72"/>
      <c r="J93" s="72"/>
      <c r="K93" s="71"/>
      <c r="L93" s="74"/>
      <c r="M93" s="75"/>
      <c r="N93" s="55"/>
      <c r="O93" s="51"/>
    </row>
    <row r="94" spans="1:15" ht="18.75">
      <c r="A94" s="71">
        <v>53</v>
      </c>
      <c r="B94" s="72" t="s">
        <v>160</v>
      </c>
      <c r="C94" s="71" t="s">
        <v>17</v>
      </c>
      <c r="D94" s="71" t="s">
        <v>1</v>
      </c>
      <c r="E94" s="73">
        <v>150000</v>
      </c>
      <c r="F94" s="51" t="s">
        <v>126</v>
      </c>
      <c r="G94" s="72"/>
      <c r="H94" s="72"/>
      <c r="I94" s="72"/>
      <c r="J94" s="72"/>
      <c r="K94" s="71"/>
      <c r="L94" s="74">
        <v>0</v>
      </c>
      <c r="M94" s="75">
        <f t="shared" si="2"/>
        <v>150000</v>
      </c>
      <c r="N94" s="55" t="s">
        <v>127</v>
      </c>
      <c r="O94" s="72"/>
    </row>
    <row r="95" spans="1:15" ht="18.75">
      <c r="A95" s="71"/>
      <c r="B95" s="72" t="s">
        <v>161</v>
      </c>
      <c r="C95" s="71"/>
      <c r="D95" s="71"/>
      <c r="E95" s="73"/>
      <c r="F95" s="51"/>
      <c r="G95" s="72"/>
      <c r="H95" s="72"/>
      <c r="I95" s="72"/>
      <c r="J95" s="72"/>
      <c r="K95" s="71"/>
      <c r="L95" s="74"/>
      <c r="M95" s="75"/>
      <c r="N95" s="55"/>
      <c r="O95" s="72"/>
    </row>
    <row r="96" spans="1:15" ht="18.75">
      <c r="A96" s="71">
        <v>54</v>
      </c>
      <c r="B96" s="72" t="s">
        <v>164</v>
      </c>
      <c r="C96" s="71" t="s">
        <v>17</v>
      </c>
      <c r="D96" s="71" t="s">
        <v>1</v>
      </c>
      <c r="E96" s="73">
        <v>5000</v>
      </c>
      <c r="F96" s="51" t="s">
        <v>126</v>
      </c>
      <c r="G96" s="72"/>
      <c r="H96" s="72"/>
      <c r="I96" s="72"/>
      <c r="J96" s="72"/>
      <c r="K96" s="71"/>
      <c r="L96" s="74">
        <v>0</v>
      </c>
      <c r="M96" s="75">
        <f>E96-L96</f>
        <v>5000</v>
      </c>
      <c r="N96" s="55" t="s">
        <v>165</v>
      </c>
      <c r="O96" s="72"/>
    </row>
    <row r="97" spans="1:15" ht="18.75">
      <c r="A97" s="71"/>
      <c r="B97" s="72" t="s">
        <v>119</v>
      </c>
      <c r="C97" s="71"/>
      <c r="D97" s="71"/>
      <c r="E97" s="73"/>
      <c r="F97" s="51"/>
      <c r="G97" s="72"/>
      <c r="H97" s="72"/>
      <c r="I97" s="72"/>
      <c r="J97" s="72"/>
      <c r="K97" s="71"/>
      <c r="L97" s="74"/>
      <c r="M97" s="75"/>
      <c r="N97" s="55"/>
      <c r="O97" s="72"/>
    </row>
    <row r="98" spans="1:15" ht="18.75">
      <c r="A98" s="71">
        <v>55</v>
      </c>
      <c r="B98" s="72" t="s">
        <v>74</v>
      </c>
      <c r="C98" s="71" t="s">
        <v>36</v>
      </c>
      <c r="D98" s="71" t="s">
        <v>1</v>
      </c>
      <c r="E98" s="73">
        <v>99000</v>
      </c>
      <c r="F98" s="51" t="s">
        <v>163</v>
      </c>
      <c r="G98" s="72"/>
      <c r="H98" s="72"/>
      <c r="I98" s="72"/>
      <c r="J98" s="72"/>
      <c r="K98" s="71"/>
      <c r="L98" s="74">
        <v>0</v>
      </c>
      <c r="M98" s="75">
        <f t="shared" si="2"/>
        <v>99000</v>
      </c>
      <c r="N98" s="55" t="s">
        <v>213</v>
      </c>
      <c r="O98" s="72"/>
    </row>
    <row r="99" spans="1:15" ht="18.75">
      <c r="A99" s="71"/>
      <c r="B99" s="72" t="s">
        <v>75</v>
      </c>
      <c r="C99" s="71"/>
      <c r="D99" s="71"/>
      <c r="E99" s="73"/>
      <c r="F99" s="51"/>
      <c r="G99" s="72"/>
      <c r="H99" s="72"/>
      <c r="I99" s="72"/>
      <c r="J99" s="72"/>
      <c r="K99" s="71"/>
      <c r="L99" s="74">
        <v>0</v>
      </c>
      <c r="M99" s="75"/>
      <c r="N99" s="55"/>
      <c r="O99" s="72"/>
    </row>
    <row r="100" spans="1:15" ht="18.75">
      <c r="A100" s="71">
        <v>56</v>
      </c>
      <c r="B100" s="158" t="s">
        <v>76</v>
      </c>
      <c r="C100" s="71" t="s">
        <v>36</v>
      </c>
      <c r="D100" s="71" t="s">
        <v>1</v>
      </c>
      <c r="E100" s="73">
        <v>30000</v>
      </c>
      <c r="F100" s="51" t="s">
        <v>167</v>
      </c>
      <c r="G100" s="72"/>
      <c r="H100" s="72"/>
      <c r="I100" s="72"/>
      <c r="J100" s="72"/>
      <c r="K100" s="71"/>
      <c r="L100" s="74">
        <v>7200</v>
      </c>
      <c r="M100" s="75">
        <f>E100-L100</f>
        <v>22800</v>
      </c>
      <c r="N100" s="55" t="s">
        <v>168</v>
      </c>
      <c r="O100" s="72"/>
    </row>
    <row r="101" spans="1:15" ht="18.75">
      <c r="A101" s="97"/>
      <c r="B101" s="160" t="s">
        <v>166</v>
      </c>
      <c r="C101" s="97"/>
      <c r="D101" s="98"/>
      <c r="E101" s="99"/>
      <c r="F101" s="97"/>
      <c r="G101" s="98"/>
      <c r="H101" s="98"/>
      <c r="I101" s="98"/>
      <c r="J101" s="98"/>
      <c r="K101" s="97"/>
      <c r="L101" s="101"/>
      <c r="M101" s="101"/>
      <c r="N101" s="97"/>
      <c r="O101" s="98"/>
    </row>
    <row r="102" spans="1:15" ht="19.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1:15" ht="19.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</row>
    <row r="104" spans="1:15" ht="18.75">
      <c r="A104" s="57"/>
      <c r="B104" s="56"/>
      <c r="C104" s="57"/>
      <c r="D104" s="56"/>
      <c r="E104" s="58"/>
      <c r="F104" s="56"/>
      <c r="G104" s="56"/>
      <c r="H104" s="56"/>
      <c r="I104" s="56"/>
      <c r="J104" s="56"/>
      <c r="K104" s="56"/>
      <c r="L104" s="62"/>
      <c r="M104" s="62"/>
      <c r="N104" s="59"/>
      <c r="O104" s="56"/>
    </row>
    <row r="105" spans="1:15" ht="21">
      <c r="A105" s="331" t="s">
        <v>125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</row>
    <row r="106" spans="1:15" ht="21">
      <c r="A106" s="331" t="s">
        <v>26</v>
      </c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</row>
    <row r="107" spans="1:15" ht="21">
      <c r="A107" s="331" t="s">
        <v>214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</row>
    <row r="108" spans="1:15" ht="18.75">
      <c r="A108" s="63" t="s">
        <v>3</v>
      </c>
      <c r="B108" s="63" t="s">
        <v>7</v>
      </c>
      <c r="C108" s="63" t="s">
        <v>8</v>
      </c>
      <c r="D108" s="63" t="s">
        <v>27</v>
      </c>
      <c r="E108" s="63" t="s">
        <v>6</v>
      </c>
      <c r="F108" s="63" t="s">
        <v>28</v>
      </c>
      <c r="G108" s="332" t="s">
        <v>30</v>
      </c>
      <c r="H108" s="332"/>
      <c r="I108" s="332"/>
      <c r="J108" s="332"/>
      <c r="K108" s="332"/>
      <c r="L108" s="63" t="s">
        <v>31</v>
      </c>
      <c r="M108" s="63" t="s">
        <v>32</v>
      </c>
      <c r="N108" s="63" t="s">
        <v>33</v>
      </c>
      <c r="O108" s="63" t="s">
        <v>0</v>
      </c>
    </row>
    <row r="109" spans="1:15" ht="18.75">
      <c r="A109" s="64"/>
      <c r="B109" s="66"/>
      <c r="C109" s="66" t="s">
        <v>9</v>
      </c>
      <c r="D109" s="64"/>
      <c r="E109" s="65"/>
      <c r="F109" s="66" t="s">
        <v>29</v>
      </c>
      <c r="G109" s="63">
        <v>1</v>
      </c>
      <c r="H109" s="63">
        <v>2</v>
      </c>
      <c r="I109" s="63">
        <v>3</v>
      </c>
      <c r="J109" s="63">
        <v>4</v>
      </c>
      <c r="K109" s="63">
        <v>5</v>
      </c>
      <c r="L109" s="64" t="s">
        <v>6</v>
      </c>
      <c r="M109" s="64" t="s">
        <v>6</v>
      </c>
      <c r="N109" s="66" t="s">
        <v>34</v>
      </c>
      <c r="O109" s="66"/>
    </row>
    <row r="110" spans="1:15" ht="18.75">
      <c r="A110" s="67">
        <v>57</v>
      </c>
      <c r="B110" s="86" t="s">
        <v>169</v>
      </c>
      <c r="C110" s="88" t="s">
        <v>36</v>
      </c>
      <c r="D110" s="67" t="s">
        <v>1</v>
      </c>
      <c r="E110" s="68">
        <v>30000</v>
      </c>
      <c r="F110" s="44" t="s">
        <v>92</v>
      </c>
      <c r="G110" s="67"/>
      <c r="H110" s="67"/>
      <c r="I110" s="67"/>
      <c r="J110" s="67"/>
      <c r="K110" s="67"/>
      <c r="L110" s="70">
        <v>0</v>
      </c>
      <c r="M110" s="84">
        <f>E110-L110</f>
        <v>30000</v>
      </c>
      <c r="N110" s="80" t="s">
        <v>127</v>
      </c>
      <c r="O110" s="151" t="s">
        <v>72</v>
      </c>
    </row>
    <row r="111" spans="1:15" ht="18.75">
      <c r="A111" s="71"/>
      <c r="B111" s="72" t="s">
        <v>170</v>
      </c>
      <c r="C111" s="71"/>
      <c r="D111" s="71"/>
      <c r="E111" s="73"/>
      <c r="F111" s="51"/>
      <c r="G111" s="71"/>
      <c r="H111" s="71"/>
      <c r="I111" s="71"/>
      <c r="J111" s="71"/>
      <c r="K111" s="71"/>
      <c r="L111" s="74"/>
      <c r="M111" s="74"/>
      <c r="N111" s="55"/>
      <c r="O111" s="82"/>
    </row>
    <row r="112" spans="1:15" ht="18.75">
      <c r="A112" s="71">
        <v>58</v>
      </c>
      <c r="B112" s="72" t="s">
        <v>171</v>
      </c>
      <c r="C112" s="71" t="s">
        <v>36</v>
      </c>
      <c r="D112" s="71" t="s">
        <v>1</v>
      </c>
      <c r="E112" s="73">
        <v>100000</v>
      </c>
      <c r="F112" s="51" t="s">
        <v>173</v>
      </c>
      <c r="G112" s="72"/>
      <c r="H112" s="72"/>
      <c r="I112" s="72"/>
      <c r="J112" s="72"/>
      <c r="K112" s="71"/>
      <c r="L112" s="74">
        <v>0</v>
      </c>
      <c r="M112" s="74">
        <f>E112-L112</f>
        <v>100000</v>
      </c>
      <c r="N112" s="55" t="s">
        <v>127</v>
      </c>
      <c r="O112" s="51" t="s">
        <v>73</v>
      </c>
    </row>
    <row r="113" spans="1:15" ht="18.75">
      <c r="A113" s="71"/>
      <c r="B113" s="72" t="s">
        <v>172</v>
      </c>
      <c r="C113" s="71"/>
      <c r="D113" s="71"/>
      <c r="E113" s="73"/>
      <c r="F113" s="71"/>
      <c r="G113" s="72"/>
      <c r="H113" s="72"/>
      <c r="I113" s="72"/>
      <c r="J113" s="72"/>
      <c r="K113" s="71"/>
      <c r="L113" s="74"/>
      <c r="M113" s="74"/>
      <c r="N113" s="55"/>
      <c r="O113" s="72"/>
    </row>
    <row r="114" spans="1:15" ht="18.75">
      <c r="A114" s="71">
        <v>59</v>
      </c>
      <c r="B114" s="72" t="s">
        <v>175</v>
      </c>
      <c r="C114" s="71" t="s">
        <v>36</v>
      </c>
      <c r="D114" s="71" t="s">
        <v>1</v>
      </c>
      <c r="E114" s="73">
        <v>200000</v>
      </c>
      <c r="F114" s="51" t="s">
        <v>173</v>
      </c>
      <c r="G114" s="72"/>
      <c r="H114" s="72"/>
      <c r="I114" s="72"/>
      <c r="J114" s="72"/>
      <c r="K114" s="71"/>
      <c r="L114" s="74">
        <v>0</v>
      </c>
      <c r="M114" s="75">
        <f>E114-L114</f>
        <v>200000</v>
      </c>
      <c r="N114" s="55" t="s">
        <v>127</v>
      </c>
      <c r="O114" s="51" t="s">
        <v>73</v>
      </c>
    </row>
    <row r="115" spans="1:15" ht="18.75">
      <c r="A115" s="71"/>
      <c r="B115" s="72" t="s">
        <v>176</v>
      </c>
      <c r="C115" s="71"/>
      <c r="D115" s="71"/>
      <c r="E115" s="73"/>
      <c r="F115" s="71"/>
      <c r="G115" s="72"/>
      <c r="H115" s="72"/>
      <c r="I115" s="72"/>
      <c r="J115" s="72"/>
      <c r="K115" s="71"/>
      <c r="L115" s="74"/>
      <c r="M115" s="75"/>
      <c r="N115" s="55"/>
      <c r="O115" s="72"/>
    </row>
    <row r="116" spans="1:15" ht="18.75">
      <c r="A116" s="71">
        <v>60</v>
      </c>
      <c r="B116" s="72" t="s">
        <v>177</v>
      </c>
      <c r="C116" s="71" t="s">
        <v>55</v>
      </c>
      <c r="D116" s="71" t="s">
        <v>1</v>
      </c>
      <c r="E116" s="145">
        <v>1577000</v>
      </c>
      <c r="F116" s="51" t="s">
        <v>173</v>
      </c>
      <c r="G116" s="72"/>
      <c r="H116" s="72"/>
      <c r="I116" s="72"/>
      <c r="J116" s="72"/>
      <c r="K116" s="71"/>
      <c r="L116" s="74">
        <v>0</v>
      </c>
      <c r="M116" s="146">
        <f>E116-L116</f>
        <v>1577000</v>
      </c>
      <c r="N116" s="55" t="s">
        <v>127</v>
      </c>
      <c r="O116" s="51" t="s">
        <v>73</v>
      </c>
    </row>
    <row r="117" spans="1:15" ht="18.75">
      <c r="A117" s="71"/>
      <c r="B117" s="72" t="s">
        <v>174</v>
      </c>
      <c r="C117" s="71"/>
      <c r="D117" s="71"/>
      <c r="E117" s="73"/>
      <c r="F117" s="51"/>
      <c r="G117" s="72"/>
      <c r="H117" s="72"/>
      <c r="I117" s="72"/>
      <c r="J117" s="72"/>
      <c r="K117" s="71"/>
      <c r="L117" s="74"/>
      <c r="M117" s="75"/>
      <c r="N117" s="55" t="s">
        <v>79</v>
      </c>
      <c r="O117" s="72"/>
    </row>
    <row r="118" spans="1:15" ht="18.75">
      <c r="A118" s="71">
        <v>61</v>
      </c>
      <c r="B118" s="147" t="s">
        <v>178</v>
      </c>
      <c r="C118" s="71" t="s">
        <v>55</v>
      </c>
      <c r="D118" s="71" t="s">
        <v>1</v>
      </c>
      <c r="E118" s="73">
        <v>582000</v>
      </c>
      <c r="F118" s="51" t="s">
        <v>173</v>
      </c>
      <c r="G118" s="72"/>
      <c r="H118" s="72"/>
      <c r="I118" s="72"/>
      <c r="J118" s="72"/>
      <c r="K118" s="71"/>
      <c r="L118" s="74">
        <v>0</v>
      </c>
      <c r="M118" s="75">
        <f>E118-L118</f>
        <v>582000</v>
      </c>
      <c r="N118" s="55" t="s">
        <v>127</v>
      </c>
      <c r="O118" s="51" t="s">
        <v>73</v>
      </c>
    </row>
    <row r="119" spans="1:15" ht="18.75">
      <c r="A119" s="71"/>
      <c r="B119" s="72" t="s">
        <v>118</v>
      </c>
      <c r="C119" s="71"/>
      <c r="D119" s="71"/>
      <c r="E119" s="73"/>
      <c r="F119" s="51"/>
      <c r="G119" s="72"/>
      <c r="H119" s="72"/>
      <c r="I119" s="72"/>
      <c r="J119" s="72"/>
      <c r="K119" s="71"/>
      <c r="L119" s="74"/>
      <c r="M119" s="75"/>
      <c r="N119" s="55"/>
      <c r="O119" s="72"/>
    </row>
    <row r="120" spans="1:15" ht="18.75">
      <c r="A120" s="71">
        <v>62</v>
      </c>
      <c r="B120" s="72" t="s">
        <v>179</v>
      </c>
      <c r="C120" s="71" t="s">
        <v>17</v>
      </c>
      <c r="D120" s="71" t="s">
        <v>1</v>
      </c>
      <c r="E120" s="73">
        <v>30000</v>
      </c>
      <c r="F120" s="51" t="s">
        <v>173</v>
      </c>
      <c r="G120" s="72"/>
      <c r="H120" s="72"/>
      <c r="I120" s="72"/>
      <c r="J120" s="72"/>
      <c r="K120" s="71"/>
      <c r="L120" s="74">
        <v>0</v>
      </c>
      <c r="M120" s="75">
        <f>E120-L120</f>
        <v>30000</v>
      </c>
      <c r="N120" s="55" t="s">
        <v>127</v>
      </c>
      <c r="O120" s="51" t="s">
        <v>73</v>
      </c>
    </row>
    <row r="121" spans="1:15" ht="18.75">
      <c r="A121" s="71"/>
      <c r="B121" s="72" t="s">
        <v>180</v>
      </c>
      <c r="C121" s="71"/>
      <c r="D121" s="71"/>
      <c r="E121" s="73"/>
      <c r="F121" s="51"/>
      <c r="G121" s="72"/>
      <c r="H121" s="72"/>
      <c r="I121" s="72"/>
      <c r="J121" s="72"/>
      <c r="K121" s="71"/>
      <c r="L121" s="74"/>
      <c r="M121" s="75"/>
      <c r="N121" s="55"/>
      <c r="O121" s="72"/>
    </row>
    <row r="122" spans="1:15" ht="18.75">
      <c r="A122" s="71">
        <v>63</v>
      </c>
      <c r="B122" s="107" t="s">
        <v>80</v>
      </c>
      <c r="C122" s="71" t="s">
        <v>17</v>
      </c>
      <c r="D122" s="71" t="s">
        <v>1</v>
      </c>
      <c r="E122" s="73">
        <v>60000</v>
      </c>
      <c r="F122" s="85">
        <v>21186</v>
      </c>
      <c r="G122" s="72"/>
      <c r="H122" s="72"/>
      <c r="I122" s="72"/>
      <c r="J122" s="72"/>
      <c r="K122" s="71"/>
      <c r="L122" s="74">
        <f>49200+840+2250</f>
        <v>52290</v>
      </c>
      <c r="M122" s="75">
        <f>E122-L122</f>
        <v>7710</v>
      </c>
      <c r="N122" s="55" t="s">
        <v>182</v>
      </c>
      <c r="O122" s="51" t="s">
        <v>73</v>
      </c>
    </row>
    <row r="123" spans="1:15" ht="18.75">
      <c r="A123" s="71"/>
      <c r="B123" s="72" t="s">
        <v>181</v>
      </c>
      <c r="C123" s="71"/>
      <c r="D123" s="71"/>
      <c r="E123" s="73"/>
      <c r="F123" s="51"/>
      <c r="G123" s="72"/>
      <c r="H123" s="72"/>
      <c r="I123" s="72"/>
      <c r="J123" s="72"/>
      <c r="K123" s="71"/>
      <c r="L123" s="74"/>
      <c r="M123" s="75"/>
      <c r="N123" s="55"/>
      <c r="O123" s="72"/>
    </row>
    <row r="124" spans="1:15" ht="18.75">
      <c r="A124" s="71">
        <v>64</v>
      </c>
      <c r="B124" s="107" t="s">
        <v>183</v>
      </c>
      <c r="C124" s="71" t="s">
        <v>17</v>
      </c>
      <c r="D124" s="71" t="s">
        <v>1</v>
      </c>
      <c r="E124" s="73">
        <v>10000</v>
      </c>
      <c r="F124" s="51" t="s">
        <v>173</v>
      </c>
      <c r="G124" s="72"/>
      <c r="H124" s="72"/>
      <c r="I124" s="72"/>
      <c r="J124" s="72"/>
      <c r="K124" s="71"/>
      <c r="L124" s="74">
        <v>0</v>
      </c>
      <c r="M124" s="75">
        <f>E124-L124</f>
        <v>10000</v>
      </c>
      <c r="N124" s="55" t="s">
        <v>127</v>
      </c>
      <c r="O124" s="51" t="s">
        <v>73</v>
      </c>
    </row>
    <row r="125" spans="1:15" ht="18.75">
      <c r="A125" s="97"/>
      <c r="B125" s="107" t="s">
        <v>180</v>
      </c>
      <c r="C125" s="71"/>
      <c r="D125" s="71"/>
      <c r="E125" s="99"/>
      <c r="F125" s="51"/>
      <c r="G125" s="98"/>
      <c r="H125" s="98"/>
      <c r="I125" s="98"/>
      <c r="J125" s="98"/>
      <c r="K125" s="97"/>
      <c r="L125" s="101"/>
      <c r="M125" s="101"/>
      <c r="N125" s="55"/>
      <c r="O125" s="72"/>
    </row>
    <row r="126" spans="1:15" ht="18.75">
      <c r="A126" s="97">
        <v>65</v>
      </c>
      <c r="B126" s="149" t="s">
        <v>184</v>
      </c>
      <c r="C126" s="97" t="s">
        <v>17</v>
      </c>
      <c r="D126" s="97" t="s">
        <v>1</v>
      </c>
      <c r="E126" s="99">
        <v>3000</v>
      </c>
      <c r="F126" s="51" t="s">
        <v>173</v>
      </c>
      <c r="G126" s="98"/>
      <c r="H126" s="98"/>
      <c r="I126" s="98"/>
      <c r="J126" s="98"/>
      <c r="K126" s="97"/>
      <c r="L126" s="101">
        <v>0</v>
      </c>
      <c r="M126" s="75">
        <f>E126-L126</f>
        <v>3000</v>
      </c>
      <c r="N126" s="55" t="s">
        <v>127</v>
      </c>
      <c r="O126" s="51" t="s">
        <v>73</v>
      </c>
    </row>
    <row r="127" spans="1:15" ht="18.75">
      <c r="A127" s="97"/>
      <c r="B127" s="149" t="s">
        <v>185</v>
      </c>
      <c r="C127" s="97"/>
      <c r="D127" s="97"/>
      <c r="E127" s="99"/>
      <c r="F127" s="109"/>
      <c r="G127" s="98"/>
      <c r="H127" s="98"/>
      <c r="I127" s="98"/>
      <c r="J127" s="98"/>
      <c r="K127" s="97"/>
      <c r="L127" s="101"/>
      <c r="M127" s="101"/>
      <c r="N127" s="102"/>
      <c r="O127" s="98"/>
    </row>
    <row r="128" spans="1:15" ht="21.75" customHeight="1">
      <c r="A128" s="96"/>
      <c r="B128" s="148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31" spans="1:15" ht="18.75">
      <c r="A131" s="57"/>
      <c r="B131" s="56"/>
      <c r="C131" s="57"/>
      <c r="D131" s="56"/>
      <c r="E131" s="58"/>
      <c r="F131" s="56"/>
      <c r="G131" s="56"/>
      <c r="H131" s="56"/>
      <c r="I131" s="56"/>
      <c r="J131" s="56"/>
      <c r="K131" s="56"/>
      <c r="L131" s="62"/>
      <c r="M131" s="62"/>
      <c r="N131" s="59"/>
      <c r="O131" s="56"/>
    </row>
    <row r="132" spans="1:15" ht="21">
      <c r="A132" s="331" t="s">
        <v>125</v>
      </c>
      <c r="B132" s="331"/>
      <c r="C132" s="331"/>
      <c r="D132" s="331"/>
      <c r="E132" s="331"/>
      <c r="F132" s="331"/>
      <c r="G132" s="331"/>
      <c r="H132" s="331"/>
      <c r="I132" s="331"/>
      <c r="J132" s="331"/>
      <c r="K132" s="331"/>
      <c r="L132" s="331"/>
      <c r="M132" s="331"/>
      <c r="N132" s="331"/>
      <c r="O132" s="331"/>
    </row>
    <row r="133" spans="1:15" ht="21">
      <c r="A133" s="331" t="s">
        <v>26</v>
      </c>
      <c r="B133" s="331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</row>
    <row r="134" spans="1:15" ht="21">
      <c r="A134" s="331" t="s">
        <v>214</v>
      </c>
      <c r="B134" s="331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</row>
    <row r="135" spans="1:15" ht="18.75">
      <c r="A135" s="63" t="s">
        <v>3</v>
      </c>
      <c r="B135" s="63" t="s">
        <v>7</v>
      </c>
      <c r="C135" s="63" t="s">
        <v>8</v>
      </c>
      <c r="D135" s="63" t="s">
        <v>27</v>
      </c>
      <c r="E135" s="63" t="s">
        <v>6</v>
      </c>
      <c r="F135" s="63" t="s">
        <v>28</v>
      </c>
      <c r="G135" s="332" t="s">
        <v>30</v>
      </c>
      <c r="H135" s="332"/>
      <c r="I135" s="332"/>
      <c r="J135" s="332"/>
      <c r="K135" s="332"/>
      <c r="L135" s="63" t="s">
        <v>31</v>
      </c>
      <c r="M135" s="63" t="s">
        <v>32</v>
      </c>
      <c r="N135" s="63" t="s">
        <v>33</v>
      </c>
      <c r="O135" s="63" t="s">
        <v>0</v>
      </c>
    </row>
    <row r="136" spans="1:15" ht="18.75">
      <c r="A136" s="64"/>
      <c r="B136" s="66"/>
      <c r="C136" s="66" t="s">
        <v>9</v>
      </c>
      <c r="D136" s="64"/>
      <c r="E136" s="65"/>
      <c r="F136" s="66" t="s">
        <v>29</v>
      </c>
      <c r="G136" s="63">
        <v>1</v>
      </c>
      <c r="H136" s="63">
        <v>2</v>
      </c>
      <c r="I136" s="63">
        <v>3</v>
      </c>
      <c r="J136" s="63">
        <v>4</v>
      </c>
      <c r="K136" s="63">
        <v>5</v>
      </c>
      <c r="L136" s="64" t="s">
        <v>6</v>
      </c>
      <c r="M136" s="64" t="s">
        <v>6</v>
      </c>
      <c r="N136" s="66" t="s">
        <v>34</v>
      </c>
      <c r="O136" s="66"/>
    </row>
    <row r="137" spans="1:15" ht="18.75">
      <c r="A137" s="67">
        <v>66</v>
      </c>
      <c r="B137" s="86" t="s">
        <v>186</v>
      </c>
      <c r="C137" s="71" t="s">
        <v>17</v>
      </c>
      <c r="D137" s="67" t="s">
        <v>1</v>
      </c>
      <c r="E137" s="68">
        <v>150000</v>
      </c>
      <c r="F137" s="51" t="s">
        <v>173</v>
      </c>
      <c r="G137" s="67"/>
      <c r="H137" s="67"/>
      <c r="I137" s="67"/>
      <c r="J137" s="67"/>
      <c r="K137" s="67"/>
      <c r="L137" s="70">
        <v>0</v>
      </c>
      <c r="M137" s="84">
        <f>E137-L137</f>
        <v>150000</v>
      </c>
      <c r="N137" s="80">
        <v>21334</v>
      </c>
      <c r="O137" s="151" t="s">
        <v>72</v>
      </c>
    </row>
    <row r="138" spans="1:15" ht="18.75">
      <c r="A138" s="71"/>
      <c r="B138" s="72" t="s">
        <v>187</v>
      </c>
      <c r="C138" s="71"/>
      <c r="D138" s="71"/>
      <c r="E138" s="73"/>
      <c r="F138" s="51"/>
      <c r="G138" s="72"/>
      <c r="H138" s="72"/>
      <c r="I138" s="72"/>
      <c r="J138" s="72"/>
      <c r="K138" s="71"/>
      <c r="L138" s="108">
        <v>0</v>
      </c>
      <c r="M138" s="74">
        <f>E138-L138</f>
        <v>0</v>
      </c>
      <c r="N138" s="55"/>
      <c r="O138" s="72"/>
    </row>
    <row r="139" spans="1:15" ht="18.75">
      <c r="A139" s="71">
        <v>67</v>
      </c>
      <c r="B139" s="72" t="s">
        <v>188</v>
      </c>
      <c r="C139" s="71" t="s">
        <v>17</v>
      </c>
      <c r="D139" s="71" t="s">
        <v>1</v>
      </c>
      <c r="E139" s="73">
        <v>30000</v>
      </c>
      <c r="F139" s="51" t="s">
        <v>194</v>
      </c>
      <c r="G139" s="72"/>
      <c r="H139" s="72"/>
      <c r="I139" s="72"/>
      <c r="J139" s="72"/>
      <c r="K139" s="71"/>
      <c r="L139" s="74">
        <v>0</v>
      </c>
      <c r="M139" s="74">
        <f>E139-L139</f>
        <v>30000</v>
      </c>
      <c r="N139" s="55">
        <v>21443</v>
      </c>
      <c r="O139" s="51" t="s">
        <v>73</v>
      </c>
    </row>
    <row r="140" spans="1:15" ht="18.75">
      <c r="A140" s="71">
        <v>68</v>
      </c>
      <c r="B140" s="72" t="s">
        <v>189</v>
      </c>
      <c r="C140" s="71" t="s">
        <v>17</v>
      </c>
      <c r="D140" s="71" t="s">
        <v>1</v>
      </c>
      <c r="E140" s="73">
        <v>20000</v>
      </c>
      <c r="F140" s="85" t="s">
        <v>191</v>
      </c>
      <c r="G140" s="72"/>
      <c r="H140" s="72"/>
      <c r="I140" s="72"/>
      <c r="J140" s="72"/>
      <c r="K140" s="71"/>
      <c r="L140" s="74">
        <v>0</v>
      </c>
      <c r="M140" s="75">
        <f>E140-L140</f>
        <v>20000</v>
      </c>
      <c r="N140" s="55">
        <v>21275</v>
      </c>
      <c r="O140" s="51" t="s">
        <v>73</v>
      </c>
    </row>
    <row r="141" spans="1:15" ht="18.75">
      <c r="A141" s="71"/>
      <c r="B141" s="72" t="s">
        <v>190</v>
      </c>
      <c r="C141" s="71"/>
      <c r="D141" s="71"/>
      <c r="E141" s="73"/>
      <c r="F141" s="51"/>
      <c r="G141" s="72"/>
      <c r="H141" s="72"/>
      <c r="I141" s="72"/>
      <c r="J141" s="72"/>
      <c r="K141" s="71"/>
      <c r="L141" s="74"/>
      <c r="M141" s="75"/>
      <c r="N141" s="55"/>
      <c r="O141" s="87"/>
    </row>
    <row r="142" spans="1:15" ht="18.75">
      <c r="A142" s="71">
        <v>69</v>
      </c>
      <c r="B142" s="72" t="s">
        <v>192</v>
      </c>
      <c r="C142" s="71" t="s">
        <v>36</v>
      </c>
      <c r="D142" s="71" t="s">
        <v>1</v>
      </c>
      <c r="E142" s="73">
        <v>30000</v>
      </c>
      <c r="F142" s="51" t="s">
        <v>195</v>
      </c>
      <c r="G142" s="72"/>
      <c r="H142" s="72"/>
      <c r="I142" s="72"/>
      <c r="J142" s="72"/>
      <c r="K142" s="71"/>
      <c r="L142" s="74">
        <f>420+22795</f>
        <v>23215</v>
      </c>
      <c r="M142" s="75">
        <f>E142-L142</f>
        <v>6785</v>
      </c>
      <c r="N142" s="55">
        <v>21305</v>
      </c>
      <c r="O142" s="51" t="s">
        <v>73</v>
      </c>
    </row>
    <row r="143" spans="1:15" ht="18.75">
      <c r="A143" s="71"/>
      <c r="B143" s="72" t="s">
        <v>193</v>
      </c>
      <c r="C143" s="71"/>
      <c r="D143" s="71"/>
      <c r="E143" s="73"/>
      <c r="F143" s="51"/>
      <c r="G143" s="72"/>
      <c r="H143" s="72"/>
      <c r="I143" s="72"/>
      <c r="J143" s="72"/>
      <c r="K143" s="71"/>
      <c r="L143" s="74"/>
      <c r="M143" s="75"/>
      <c r="N143" s="55"/>
      <c r="O143" s="72"/>
    </row>
    <row r="144" spans="1:15" ht="18.75">
      <c r="A144" s="71">
        <v>70</v>
      </c>
      <c r="B144" s="72" t="s">
        <v>106</v>
      </c>
      <c r="C144" s="71" t="s">
        <v>36</v>
      </c>
      <c r="D144" s="71" t="s">
        <v>1</v>
      </c>
      <c r="E144" s="73">
        <v>20000</v>
      </c>
      <c r="F144" s="51" t="s">
        <v>196</v>
      </c>
      <c r="G144" s="72"/>
      <c r="H144" s="72"/>
      <c r="I144" s="72"/>
      <c r="J144" s="72"/>
      <c r="K144" s="71"/>
      <c r="L144" s="74">
        <v>0</v>
      </c>
      <c r="M144" s="75">
        <f>E144-L144</f>
        <v>20000</v>
      </c>
      <c r="N144" s="55" t="s">
        <v>197</v>
      </c>
      <c r="O144" s="51" t="s">
        <v>73</v>
      </c>
    </row>
    <row r="145" spans="1:15" ht="18.75">
      <c r="A145" s="71">
        <v>71</v>
      </c>
      <c r="B145" s="72" t="s">
        <v>198</v>
      </c>
      <c r="C145" s="71" t="s">
        <v>17</v>
      </c>
      <c r="D145" s="71" t="s">
        <v>1</v>
      </c>
      <c r="E145" s="73">
        <v>200000</v>
      </c>
      <c r="F145" s="85" t="s">
        <v>91</v>
      </c>
      <c r="G145" s="72"/>
      <c r="H145" s="72"/>
      <c r="I145" s="72"/>
      <c r="J145" s="72"/>
      <c r="K145" s="71"/>
      <c r="L145" s="74">
        <v>0</v>
      </c>
      <c r="M145" s="75">
        <f>E145-L145</f>
        <v>200000</v>
      </c>
      <c r="N145" s="55">
        <v>21292</v>
      </c>
      <c r="O145" s="51" t="s">
        <v>73</v>
      </c>
    </row>
    <row r="146" spans="1:15" ht="18.75">
      <c r="A146" s="71"/>
      <c r="B146" s="72" t="s">
        <v>199</v>
      </c>
      <c r="C146" s="71"/>
      <c r="D146" s="71"/>
      <c r="E146" s="73"/>
      <c r="F146" s="51"/>
      <c r="G146" s="72"/>
      <c r="H146" s="72"/>
      <c r="I146" s="72"/>
      <c r="J146" s="72"/>
      <c r="K146" s="71"/>
      <c r="L146" s="74"/>
      <c r="M146" s="75"/>
      <c r="N146" s="55"/>
      <c r="O146" s="72"/>
    </row>
    <row r="147" spans="1:15" ht="18.75">
      <c r="A147" s="71">
        <v>72</v>
      </c>
      <c r="B147" s="72" t="s">
        <v>76</v>
      </c>
      <c r="C147" s="71" t="s">
        <v>36</v>
      </c>
      <c r="D147" s="71" t="s">
        <v>1</v>
      </c>
      <c r="E147" s="73">
        <v>30000</v>
      </c>
      <c r="F147" s="85">
        <v>21276</v>
      </c>
      <c r="G147" s="72"/>
      <c r="H147" s="72"/>
      <c r="I147" s="72"/>
      <c r="J147" s="72"/>
      <c r="K147" s="71"/>
      <c r="L147" s="74">
        <v>0</v>
      </c>
      <c r="M147" s="75">
        <v>30000</v>
      </c>
      <c r="N147" s="55">
        <v>21285</v>
      </c>
      <c r="O147" s="51" t="s">
        <v>73</v>
      </c>
    </row>
    <row r="148" spans="1:15" ht="18.75">
      <c r="A148" s="71"/>
      <c r="B148" s="72" t="s">
        <v>200</v>
      </c>
      <c r="C148" s="71"/>
      <c r="D148" s="71"/>
      <c r="E148" s="73"/>
      <c r="F148" s="51"/>
      <c r="G148" s="72"/>
      <c r="H148" s="72"/>
      <c r="I148" s="72"/>
      <c r="J148" s="72"/>
      <c r="K148" s="71"/>
      <c r="L148" s="74"/>
      <c r="M148" s="75"/>
      <c r="N148" s="55"/>
      <c r="O148" s="72"/>
    </row>
    <row r="149" spans="1:15" ht="18.75">
      <c r="A149" s="71">
        <v>73</v>
      </c>
      <c r="B149" s="72" t="s">
        <v>201</v>
      </c>
      <c r="C149" s="71" t="s">
        <v>36</v>
      </c>
      <c r="D149" s="71" t="s">
        <v>1</v>
      </c>
      <c r="E149" s="73">
        <v>100000</v>
      </c>
      <c r="F149" s="51" t="s">
        <v>203</v>
      </c>
      <c r="G149" s="72"/>
      <c r="H149" s="72"/>
      <c r="I149" s="72"/>
      <c r="J149" s="72"/>
      <c r="K149" s="71"/>
      <c r="L149" s="74">
        <v>0</v>
      </c>
      <c r="M149" s="75">
        <f>E149-L149</f>
        <v>100000</v>
      </c>
      <c r="N149" s="55">
        <v>21366</v>
      </c>
      <c r="O149" s="72"/>
    </row>
    <row r="150" spans="1:15" ht="18.75">
      <c r="A150" s="71"/>
      <c r="B150" s="72" t="s">
        <v>202</v>
      </c>
      <c r="C150" s="71"/>
      <c r="D150" s="71"/>
      <c r="E150" s="73"/>
      <c r="F150" s="85"/>
      <c r="G150" s="72"/>
      <c r="H150" s="72"/>
      <c r="I150" s="72"/>
      <c r="J150" s="72"/>
      <c r="K150" s="71"/>
      <c r="L150" s="74"/>
      <c r="M150" s="75"/>
      <c r="N150" s="85"/>
      <c r="O150" s="72"/>
    </row>
    <row r="151" spans="1:15" ht="18.75">
      <c r="A151" s="97">
        <v>74</v>
      </c>
      <c r="B151" s="72" t="s">
        <v>204</v>
      </c>
      <c r="C151" s="71" t="s">
        <v>36</v>
      </c>
      <c r="D151" s="71" t="s">
        <v>1</v>
      </c>
      <c r="E151" s="99">
        <v>40000</v>
      </c>
      <c r="F151" s="51" t="s">
        <v>203</v>
      </c>
      <c r="G151" s="98"/>
      <c r="H151" s="98"/>
      <c r="I151" s="98"/>
      <c r="J151" s="98"/>
      <c r="K151" s="97"/>
      <c r="L151" s="74">
        <v>0</v>
      </c>
      <c r="M151" s="75">
        <f>E151-L151</f>
        <v>40000</v>
      </c>
      <c r="N151" s="55">
        <v>21366</v>
      </c>
      <c r="O151" s="98"/>
    </row>
    <row r="152" spans="1:15" ht="18.75">
      <c r="A152" s="97"/>
      <c r="B152" s="72" t="s">
        <v>205</v>
      </c>
      <c r="C152" s="71"/>
      <c r="D152" s="71"/>
      <c r="E152" s="99"/>
      <c r="F152" s="51"/>
      <c r="G152" s="98"/>
      <c r="H152" s="98"/>
      <c r="I152" s="98"/>
      <c r="J152" s="98"/>
      <c r="K152" s="97"/>
      <c r="L152" s="101"/>
      <c r="M152" s="75"/>
      <c r="N152" s="55"/>
      <c r="O152" s="98"/>
    </row>
    <row r="153" spans="1:15" ht="18.75">
      <c r="A153" s="97"/>
      <c r="B153" s="72" t="s">
        <v>206</v>
      </c>
      <c r="C153" s="97"/>
      <c r="D153" s="97"/>
      <c r="E153" s="99"/>
      <c r="F153" s="109"/>
      <c r="G153" s="98"/>
      <c r="H153" s="98"/>
      <c r="I153" s="98"/>
      <c r="J153" s="98"/>
      <c r="K153" s="97"/>
      <c r="L153" s="101"/>
      <c r="M153" s="101"/>
      <c r="N153" s="102"/>
      <c r="O153" s="98"/>
    </row>
    <row r="154" spans="1:15" ht="21.75" customHeight="1">
      <c r="A154" s="150"/>
      <c r="B154" s="86" t="s">
        <v>207</v>
      </c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1:15" ht="21.75" customHeight="1">
      <c r="A155" s="96"/>
      <c r="B155" s="104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1:15" ht="18.75">
      <c r="A156" s="57"/>
      <c r="B156" s="56"/>
      <c r="C156" s="57"/>
      <c r="D156" s="56"/>
      <c r="E156" s="58"/>
      <c r="F156" s="56"/>
      <c r="G156" s="56"/>
      <c r="H156" s="56"/>
      <c r="I156" s="56"/>
      <c r="J156" s="56"/>
      <c r="K156" s="56"/>
      <c r="L156" s="62"/>
      <c r="M156" s="62"/>
      <c r="N156" s="59"/>
      <c r="O156" s="56"/>
    </row>
    <row r="157" spans="1:15" ht="21">
      <c r="A157" s="331" t="s">
        <v>125</v>
      </c>
      <c r="B157" s="331"/>
      <c r="C157" s="331"/>
      <c r="D157" s="331"/>
      <c r="E157" s="331"/>
      <c r="F157" s="331"/>
      <c r="G157" s="331"/>
      <c r="H157" s="331"/>
      <c r="I157" s="331"/>
      <c r="J157" s="331"/>
      <c r="K157" s="331"/>
      <c r="L157" s="331"/>
      <c r="M157" s="331"/>
      <c r="N157" s="331"/>
      <c r="O157" s="331"/>
    </row>
    <row r="158" spans="1:15" ht="21">
      <c r="A158" s="331" t="s">
        <v>26</v>
      </c>
      <c r="B158" s="331"/>
      <c r="C158" s="331"/>
      <c r="D158" s="331"/>
      <c r="E158" s="331"/>
      <c r="F158" s="331"/>
      <c r="G158" s="331"/>
      <c r="H158" s="331"/>
      <c r="I158" s="331"/>
      <c r="J158" s="331"/>
      <c r="K158" s="331"/>
      <c r="L158" s="331"/>
      <c r="M158" s="331"/>
      <c r="N158" s="331"/>
      <c r="O158" s="331"/>
    </row>
    <row r="159" spans="1:15" ht="21">
      <c r="A159" s="331" t="s">
        <v>214</v>
      </c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</row>
    <row r="160" spans="1:15" ht="18.75">
      <c r="A160" s="63" t="s">
        <v>3</v>
      </c>
      <c r="B160" s="63" t="s">
        <v>7</v>
      </c>
      <c r="C160" s="63" t="s">
        <v>8</v>
      </c>
      <c r="D160" s="63" t="s">
        <v>27</v>
      </c>
      <c r="E160" s="63" t="s">
        <v>6</v>
      </c>
      <c r="F160" s="63" t="s">
        <v>28</v>
      </c>
      <c r="G160" s="332" t="s">
        <v>30</v>
      </c>
      <c r="H160" s="332"/>
      <c r="I160" s="332"/>
      <c r="J160" s="332"/>
      <c r="K160" s="332"/>
      <c r="L160" s="63" t="s">
        <v>31</v>
      </c>
      <c r="M160" s="63" t="s">
        <v>32</v>
      </c>
      <c r="N160" s="63" t="s">
        <v>33</v>
      </c>
      <c r="O160" s="63" t="s">
        <v>0</v>
      </c>
    </row>
    <row r="161" spans="1:15" ht="18.75">
      <c r="A161" s="64"/>
      <c r="B161" s="66"/>
      <c r="C161" s="66" t="s">
        <v>9</v>
      </c>
      <c r="D161" s="64"/>
      <c r="E161" s="65"/>
      <c r="F161" s="66" t="s">
        <v>29</v>
      </c>
      <c r="G161" s="63">
        <v>1</v>
      </c>
      <c r="H161" s="63">
        <v>2</v>
      </c>
      <c r="I161" s="63">
        <v>3</v>
      </c>
      <c r="J161" s="63">
        <v>4</v>
      </c>
      <c r="K161" s="63">
        <v>5</v>
      </c>
      <c r="L161" s="64" t="s">
        <v>6</v>
      </c>
      <c r="M161" s="64" t="s">
        <v>6</v>
      </c>
      <c r="N161" s="66" t="s">
        <v>34</v>
      </c>
      <c r="O161" s="66"/>
    </row>
    <row r="162" spans="1:15" ht="18.75">
      <c r="A162" s="67">
        <v>75</v>
      </c>
      <c r="B162" s="152" t="s">
        <v>208</v>
      </c>
      <c r="C162" s="71" t="s">
        <v>17</v>
      </c>
      <c r="D162" s="67" t="s">
        <v>1</v>
      </c>
      <c r="E162" s="68">
        <v>50000</v>
      </c>
      <c r="F162" s="44" t="s">
        <v>211</v>
      </c>
      <c r="G162" s="67"/>
      <c r="H162" s="67"/>
      <c r="I162" s="67"/>
      <c r="J162" s="67"/>
      <c r="K162" s="67"/>
      <c r="L162" s="70">
        <v>0</v>
      </c>
      <c r="M162" s="84">
        <f>E162-L162</f>
        <v>50000</v>
      </c>
      <c r="N162" s="80">
        <v>21428</v>
      </c>
      <c r="O162" s="81"/>
    </row>
    <row r="163" spans="1:15" ht="18.75">
      <c r="A163" s="71"/>
      <c r="B163" s="153" t="s">
        <v>209</v>
      </c>
      <c r="C163" s="71"/>
      <c r="D163" s="71"/>
      <c r="E163" s="73"/>
      <c r="F163" s="51"/>
      <c r="G163" s="71"/>
      <c r="H163" s="71"/>
      <c r="I163" s="71"/>
      <c r="J163" s="71"/>
      <c r="K163" s="71"/>
      <c r="L163" s="74"/>
      <c r="M163" s="74"/>
      <c r="N163" s="55"/>
      <c r="O163" s="82"/>
    </row>
    <row r="164" spans="1:15" ht="18.75">
      <c r="A164" s="71">
        <v>76</v>
      </c>
      <c r="B164" s="72" t="s">
        <v>210</v>
      </c>
      <c r="C164" s="71" t="s">
        <v>36</v>
      </c>
      <c r="D164" s="71" t="s">
        <v>1</v>
      </c>
      <c r="E164" s="73">
        <v>20000</v>
      </c>
      <c r="F164" s="51" t="s">
        <v>212</v>
      </c>
      <c r="G164" s="72"/>
      <c r="H164" s="72"/>
      <c r="I164" s="72"/>
      <c r="J164" s="72"/>
      <c r="K164" s="71"/>
      <c r="L164" s="74"/>
      <c r="M164" s="74">
        <f>E164-L164</f>
        <v>20000</v>
      </c>
      <c r="N164" s="55">
        <v>21458</v>
      </c>
      <c r="O164" s="72"/>
    </row>
    <row r="165" spans="1:15" ht="18.75">
      <c r="A165" s="97">
        <v>77</v>
      </c>
      <c r="B165" s="98" t="s">
        <v>217</v>
      </c>
      <c r="C165" s="97" t="s">
        <v>17</v>
      </c>
      <c r="D165" s="97" t="s">
        <v>219</v>
      </c>
      <c r="E165" s="99">
        <v>24650</v>
      </c>
      <c r="F165" s="109" t="s">
        <v>108</v>
      </c>
      <c r="G165" s="98"/>
      <c r="H165" s="98"/>
      <c r="I165" s="98"/>
      <c r="J165" s="98"/>
      <c r="K165" s="97"/>
      <c r="L165" s="100">
        <v>17000</v>
      </c>
      <c r="M165" s="74">
        <f>E165-L165</f>
        <v>7650</v>
      </c>
      <c r="N165" s="102" t="s">
        <v>220</v>
      </c>
      <c r="O165" s="162" t="s">
        <v>221</v>
      </c>
    </row>
    <row r="166" spans="1:15" ht="18.75">
      <c r="A166" s="97"/>
      <c r="B166" s="98" t="s">
        <v>218</v>
      </c>
      <c r="C166" s="97"/>
      <c r="D166" s="97" t="s">
        <v>123</v>
      </c>
      <c r="E166" s="99"/>
      <c r="F166" s="109"/>
      <c r="G166" s="98"/>
      <c r="H166" s="98"/>
      <c r="I166" s="98"/>
      <c r="J166" s="98"/>
      <c r="K166" s="97"/>
      <c r="L166" s="100"/>
      <c r="M166" s="100"/>
      <c r="N166" s="102"/>
      <c r="O166" s="98"/>
    </row>
    <row r="167" spans="1:15" ht="18.75">
      <c r="A167" s="97"/>
      <c r="B167" s="98"/>
      <c r="C167" s="97"/>
      <c r="D167" s="97"/>
      <c r="E167" s="99"/>
      <c r="F167" s="109"/>
      <c r="G167" s="98"/>
      <c r="H167" s="98"/>
      <c r="I167" s="98"/>
      <c r="J167" s="98"/>
      <c r="K167" s="97"/>
      <c r="L167" s="100"/>
      <c r="M167" s="100"/>
      <c r="N167" s="102"/>
      <c r="O167" s="98"/>
    </row>
    <row r="168" spans="1:15" ht="18.75">
      <c r="A168" s="103"/>
      <c r="B168" s="104"/>
      <c r="C168" s="103"/>
      <c r="D168" s="103"/>
      <c r="E168" s="105"/>
      <c r="F168" s="103"/>
      <c r="G168" s="104"/>
      <c r="H168" s="104"/>
      <c r="I168" s="104"/>
      <c r="J168" s="104"/>
      <c r="K168" s="103"/>
      <c r="L168" s="111"/>
      <c r="M168" s="111"/>
      <c r="N168" s="112"/>
      <c r="O168" s="104"/>
    </row>
    <row r="171" spans="1:15" ht="18.75">
      <c r="A171" s="333" t="s">
        <v>81</v>
      </c>
      <c r="B171" s="333"/>
      <c r="C171" s="333"/>
      <c r="D171" s="333"/>
      <c r="E171" s="333"/>
      <c r="F171" s="333"/>
      <c r="G171" s="333"/>
      <c r="H171" s="333"/>
      <c r="I171" s="333"/>
      <c r="J171" s="333"/>
      <c r="K171" s="333"/>
      <c r="L171" s="333"/>
      <c r="M171" s="333"/>
      <c r="N171" s="333"/>
      <c r="O171" s="333"/>
    </row>
    <row r="172" spans="1:15" ht="18.75">
      <c r="A172" s="334" t="s">
        <v>82</v>
      </c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</row>
    <row r="173" spans="1:15" s="114" customFormat="1" ht="39.75" customHeight="1">
      <c r="A173" s="329" t="s">
        <v>83</v>
      </c>
      <c r="B173" s="330"/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</row>
    <row r="174" spans="1:15" s="114" customFormat="1" ht="18" customHeight="1">
      <c r="A174" s="116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</row>
    <row r="175" s="114" customFormat="1" ht="21">
      <c r="B175" s="114" t="s">
        <v>84</v>
      </c>
    </row>
    <row r="176" s="114" customFormat="1" ht="21">
      <c r="B176" s="114" t="s">
        <v>89</v>
      </c>
    </row>
    <row r="177" s="114" customFormat="1" ht="21">
      <c r="B177" s="114" t="s">
        <v>85</v>
      </c>
    </row>
    <row r="178" s="114" customFormat="1" ht="21">
      <c r="B178" s="114" t="s">
        <v>86</v>
      </c>
    </row>
    <row r="179" s="114" customFormat="1" ht="21">
      <c r="B179" s="114" t="s">
        <v>87</v>
      </c>
    </row>
    <row r="180" s="114" customFormat="1" ht="21">
      <c r="B180" s="114" t="s">
        <v>88</v>
      </c>
    </row>
    <row r="181" s="114" customFormat="1" ht="21"/>
    <row r="182" s="114" customFormat="1" ht="21"/>
    <row r="183" s="114" customFormat="1" ht="21"/>
    <row r="184" s="114" customFormat="1" ht="21"/>
    <row r="185" s="114" customFormat="1" ht="21"/>
    <row r="186" s="114" customFormat="1" ht="21"/>
    <row r="187" s="114" customFormat="1" ht="21"/>
    <row r="188" s="114" customFormat="1" ht="21"/>
    <row r="189" s="114" customFormat="1" ht="21"/>
    <row r="190" s="114" customFormat="1" ht="21"/>
    <row r="191" s="114" customFormat="1" ht="21"/>
    <row r="192" s="114" customFormat="1" ht="21"/>
    <row r="193" s="114" customFormat="1" ht="21"/>
    <row r="194" s="114" customFormat="1" ht="21"/>
    <row r="195" s="114" customFormat="1" ht="21"/>
    <row r="196" s="114" customFormat="1" ht="21"/>
    <row r="197" s="114" customFormat="1" ht="21"/>
    <row r="198" s="114" customFormat="1" ht="21"/>
    <row r="199" s="114" customFormat="1" ht="21"/>
    <row r="200" s="114" customFormat="1" ht="21"/>
    <row r="201" s="114" customFormat="1" ht="21"/>
    <row r="202" s="114" customFormat="1" ht="21"/>
    <row r="203" s="114" customFormat="1" ht="21"/>
    <row r="204" s="114" customFormat="1" ht="21"/>
    <row r="205" s="114" customFormat="1" ht="21"/>
    <row r="206" s="114" customFormat="1" ht="21"/>
    <row r="207" s="114" customFormat="1" ht="21"/>
    <row r="208" s="114" customFormat="1" ht="21"/>
    <row r="209" s="114" customFormat="1" ht="21"/>
    <row r="210" s="114" customFormat="1" ht="21"/>
    <row r="211" s="114" customFormat="1" ht="21"/>
    <row r="212" s="114" customFormat="1" ht="21"/>
    <row r="213" s="114" customFormat="1" ht="21"/>
    <row r="214" s="114" customFormat="1" ht="21"/>
    <row r="215" s="114" customFormat="1" ht="21"/>
    <row r="216" s="114" customFormat="1" ht="21"/>
    <row r="217" s="114" customFormat="1" ht="21"/>
    <row r="218" s="114" customFormat="1" ht="21"/>
    <row r="219" s="114" customFormat="1" ht="21"/>
    <row r="220" s="114" customFormat="1" ht="21"/>
    <row r="221" s="114" customFormat="1" ht="21"/>
    <row r="222" s="114" customFormat="1" ht="21"/>
    <row r="223" s="114" customFormat="1" ht="21"/>
    <row r="224" s="114" customFormat="1" ht="21"/>
    <row r="225" s="114" customFormat="1" ht="21"/>
    <row r="226" s="114" customFormat="1" ht="21"/>
    <row r="227" s="114" customFormat="1" ht="21"/>
    <row r="228" s="114" customFormat="1" ht="21"/>
    <row r="229" s="114" customFormat="1" ht="21"/>
    <row r="230" s="114" customFormat="1" ht="21"/>
    <row r="231" s="114" customFormat="1" ht="21"/>
    <row r="232" s="114" customFormat="1" ht="21"/>
    <row r="233" s="114" customFormat="1" ht="21"/>
    <row r="234" s="114" customFormat="1" ht="21"/>
    <row r="235" s="114" customFormat="1" ht="21"/>
    <row r="236" s="114" customFormat="1" ht="21"/>
    <row r="237" s="114" customFormat="1" ht="21"/>
    <row r="238" s="114" customFormat="1" ht="21"/>
    <row r="239" s="114" customFormat="1" ht="21"/>
    <row r="240" s="114" customFormat="1" ht="21"/>
    <row r="241" s="114" customFormat="1" ht="21"/>
    <row r="242" s="114" customFormat="1" ht="21"/>
    <row r="243" s="114" customFormat="1" ht="21"/>
    <row r="244" s="114" customFormat="1" ht="21"/>
    <row r="245" s="114" customFormat="1" ht="21"/>
    <row r="246" s="114" customFormat="1" ht="21"/>
    <row r="247" s="114" customFormat="1" ht="21"/>
  </sheetData>
  <sheetProtection/>
  <mergeCells count="31">
    <mergeCell ref="A2:O2"/>
    <mergeCell ref="A3:O3"/>
    <mergeCell ref="A4:O4"/>
    <mergeCell ref="G5:K5"/>
    <mergeCell ref="A27:O27"/>
    <mergeCell ref="A28:O28"/>
    <mergeCell ref="A29:O29"/>
    <mergeCell ref="G30:K30"/>
    <mergeCell ref="A53:O53"/>
    <mergeCell ref="A54:O54"/>
    <mergeCell ref="A55:O55"/>
    <mergeCell ref="G56:K56"/>
    <mergeCell ref="A79:O79"/>
    <mergeCell ref="A80:O80"/>
    <mergeCell ref="A81:O81"/>
    <mergeCell ref="G82:K82"/>
    <mergeCell ref="A105:O105"/>
    <mergeCell ref="A106:O106"/>
    <mergeCell ref="A107:O107"/>
    <mergeCell ref="G108:K108"/>
    <mergeCell ref="A132:O132"/>
    <mergeCell ref="A133:O133"/>
    <mergeCell ref="A134:O134"/>
    <mergeCell ref="G135:K135"/>
    <mergeCell ref="A173:O173"/>
    <mergeCell ref="A157:O157"/>
    <mergeCell ref="A158:O158"/>
    <mergeCell ref="A159:O159"/>
    <mergeCell ref="G160:K160"/>
    <mergeCell ref="A171:O171"/>
    <mergeCell ref="A172:O172"/>
  </mergeCells>
  <printOptions/>
  <pageMargins left="0.3" right="0.21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93"/>
  <sheetViews>
    <sheetView zoomScalePageLayoutView="0" workbookViewId="0" topLeftCell="A55">
      <selection activeCell="A55" sqref="A1:IV16384"/>
    </sheetView>
  </sheetViews>
  <sheetFormatPr defaultColWidth="9.140625" defaultRowHeight="12.75"/>
  <cols>
    <col min="1" max="1" width="6.7109375" style="43" customWidth="1"/>
    <col min="2" max="2" width="22.8515625" style="43" customWidth="1"/>
    <col min="3" max="3" width="12.00390625" style="43" customWidth="1"/>
    <col min="4" max="4" width="10.00390625" style="43" customWidth="1"/>
    <col min="5" max="5" width="10.8515625" style="43" customWidth="1"/>
    <col min="6" max="6" width="14.28125" style="43" customWidth="1"/>
    <col min="7" max="7" width="2.8515625" style="43" customWidth="1"/>
    <col min="8" max="9" width="2.7109375" style="43" customWidth="1"/>
    <col min="10" max="11" width="2.57421875" style="43" customWidth="1"/>
    <col min="12" max="12" width="10.7109375" style="43" customWidth="1"/>
    <col min="13" max="13" width="11.28125" style="43" customWidth="1"/>
    <col min="14" max="14" width="17.421875" style="43" customWidth="1"/>
    <col min="15" max="15" width="15.00390625" style="43" customWidth="1"/>
    <col min="16" max="16384" width="9.140625" style="43" customWidth="1"/>
  </cols>
  <sheetData>
    <row r="2" spans="1:15" ht="21">
      <c r="A2" s="338" t="s">
        <v>250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ht="21">
      <c r="A3" s="335" t="s">
        <v>26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ht="27.75" customHeight="1">
      <c r="A4" s="335" t="s">
        <v>222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1:15" ht="18.75">
      <c r="A5" s="44" t="s">
        <v>3</v>
      </c>
      <c r="B5" s="44" t="s">
        <v>7</v>
      </c>
      <c r="C5" s="44" t="s">
        <v>8</v>
      </c>
      <c r="D5" s="44" t="s">
        <v>27</v>
      </c>
      <c r="E5" s="44" t="s">
        <v>6</v>
      </c>
      <c r="F5" s="44" t="s">
        <v>28</v>
      </c>
      <c r="G5" s="336" t="s">
        <v>30</v>
      </c>
      <c r="H5" s="336"/>
      <c r="I5" s="336"/>
      <c r="J5" s="336"/>
      <c r="K5" s="336"/>
      <c r="L5" s="44" t="s">
        <v>31</v>
      </c>
      <c r="M5" s="44" t="s">
        <v>32</v>
      </c>
      <c r="N5" s="44" t="s">
        <v>33</v>
      </c>
      <c r="O5" s="44" t="s">
        <v>0</v>
      </c>
    </row>
    <row r="6" spans="1:15" ht="18.75">
      <c r="A6" s="45"/>
      <c r="B6" s="45"/>
      <c r="C6" s="45" t="s">
        <v>9</v>
      </c>
      <c r="D6" s="45"/>
      <c r="E6" s="46"/>
      <c r="F6" s="45" t="s">
        <v>29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5" t="s">
        <v>6</v>
      </c>
      <c r="M6" s="45" t="s">
        <v>6</v>
      </c>
      <c r="N6" s="45" t="s">
        <v>34</v>
      </c>
      <c r="O6" s="45"/>
    </row>
    <row r="7" spans="1:18" ht="19.5" customHeight="1">
      <c r="A7" s="48">
        <v>1</v>
      </c>
      <c r="B7" s="154" t="s">
        <v>14</v>
      </c>
      <c r="C7" s="48" t="s">
        <v>38</v>
      </c>
      <c r="D7" s="48" t="s">
        <v>1</v>
      </c>
      <c r="E7" s="49">
        <v>80000</v>
      </c>
      <c r="F7" s="44" t="s">
        <v>126</v>
      </c>
      <c r="G7" s="48"/>
      <c r="H7" s="48"/>
      <c r="I7" s="48"/>
      <c r="J7" s="48"/>
      <c r="K7" s="48"/>
      <c r="L7" s="50">
        <f>22500+5000+2500+12600</f>
        <v>42600</v>
      </c>
      <c r="M7" s="50">
        <f>E7-L7</f>
        <v>37400</v>
      </c>
      <c r="N7" s="80" t="s">
        <v>127</v>
      </c>
      <c r="O7" s="113"/>
      <c r="R7" s="113" t="s">
        <v>77</v>
      </c>
    </row>
    <row r="8" spans="1:15" ht="19.5" customHeight="1">
      <c r="A8" s="51">
        <v>2</v>
      </c>
      <c r="B8" s="153" t="s">
        <v>25</v>
      </c>
      <c r="C8" s="51" t="s">
        <v>38</v>
      </c>
      <c r="D8" s="51" t="s">
        <v>1</v>
      </c>
      <c r="E8" s="53">
        <v>10000</v>
      </c>
      <c r="F8" s="51" t="s">
        <v>126</v>
      </c>
      <c r="G8" s="52"/>
      <c r="H8" s="52"/>
      <c r="I8" s="52"/>
      <c r="J8" s="52"/>
      <c r="K8" s="51"/>
      <c r="L8" s="54">
        <v>0</v>
      </c>
      <c r="M8" s="54">
        <f aca="true" t="shared" si="0" ref="M8:M19">E8-L8</f>
        <v>10000</v>
      </c>
      <c r="N8" s="55" t="s">
        <v>127</v>
      </c>
      <c r="O8" s="51"/>
    </row>
    <row r="9" spans="1:15" ht="19.5" customHeight="1">
      <c r="A9" s="51">
        <v>3</v>
      </c>
      <c r="B9" s="153" t="s">
        <v>22</v>
      </c>
      <c r="C9" s="51" t="s">
        <v>38</v>
      </c>
      <c r="D9" s="51" t="s">
        <v>1</v>
      </c>
      <c r="E9" s="53">
        <v>30000</v>
      </c>
      <c r="F9" s="51" t="s">
        <v>126</v>
      </c>
      <c r="G9" s="51"/>
      <c r="H9" s="51"/>
      <c r="I9" s="51"/>
      <c r="J9" s="51"/>
      <c r="K9" s="51"/>
      <c r="L9" s="54">
        <v>5375</v>
      </c>
      <c r="M9" s="54">
        <f t="shared" si="0"/>
        <v>24625</v>
      </c>
      <c r="N9" s="55" t="s">
        <v>127</v>
      </c>
      <c r="O9" s="51"/>
    </row>
    <row r="10" spans="1:15" ht="19.5" customHeight="1">
      <c r="A10" s="51">
        <v>4</v>
      </c>
      <c r="B10" s="153" t="s">
        <v>23</v>
      </c>
      <c r="C10" s="51" t="s">
        <v>38</v>
      </c>
      <c r="D10" s="51" t="s">
        <v>1</v>
      </c>
      <c r="E10" s="53">
        <v>150000</v>
      </c>
      <c r="F10" s="51" t="s">
        <v>126</v>
      </c>
      <c r="G10" s="51"/>
      <c r="H10" s="51"/>
      <c r="I10" s="51"/>
      <c r="J10" s="51"/>
      <c r="K10" s="51"/>
      <c r="L10" s="54">
        <f>7236+5982+7714.1+3210+5360+6504+4128</f>
        <v>40134.1</v>
      </c>
      <c r="M10" s="54">
        <f t="shared" si="0"/>
        <v>109865.9</v>
      </c>
      <c r="N10" s="55" t="s">
        <v>127</v>
      </c>
      <c r="O10" s="51"/>
    </row>
    <row r="11" spans="1:15" ht="19.5" customHeight="1">
      <c r="A11" s="51">
        <v>5</v>
      </c>
      <c r="B11" s="153" t="s">
        <v>24</v>
      </c>
      <c r="C11" s="51" t="s">
        <v>38</v>
      </c>
      <c r="D11" s="51" t="s">
        <v>1</v>
      </c>
      <c r="E11" s="53">
        <v>10000</v>
      </c>
      <c r="F11" s="51" t="s">
        <v>126</v>
      </c>
      <c r="G11" s="51"/>
      <c r="H11" s="51"/>
      <c r="I11" s="51"/>
      <c r="J11" s="51"/>
      <c r="K11" s="51"/>
      <c r="L11" s="54">
        <v>340</v>
      </c>
      <c r="M11" s="54">
        <f t="shared" si="0"/>
        <v>9660</v>
      </c>
      <c r="N11" s="55" t="s">
        <v>127</v>
      </c>
      <c r="O11" s="51"/>
    </row>
    <row r="12" spans="1:15" ht="19.5" customHeight="1">
      <c r="A12" s="51">
        <v>6</v>
      </c>
      <c r="B12" s="153" t="s">
        <v>15</v>
      </c>
      <c r="C12" s="51" t="s">
        <v>38</v>
      </c>
      <c r="D12" s="51" t="s">
        <v>1</v>
      </c>
      <c r="E12" s="53">
        <v>58800</v>
      </c>
      <c r="F12" s="51" t="s">
        <v>126</v>
      </c>
      <c r="G12" s="51"/>
      <c r="H12" s="51"/>
      <c r="I12" s="51"/>
      <c r="J12" s="51"/>
      <c r="K12" s="51"/>
      <c r="L12" s="54">
        <v>17800</v>
      </c>
      <c r="M12" s="54">
        <f t="shared" si="0"/>
        <v>41000</v>
      </c>
      <c r="N12" s="55" t="s">
        <v>127</v>
      </c>
      <c r="O12" s="52"/>
    </row>
    <row r="13" spans="1:15" ht="19.5" customHeight="1">
      <c r="A13" s="51">
        <v>7</v>
      </c>
      <c r="B13" s="153" t="s">
        <v>93</v>
      </c>
      <c r="C13" s="51" t="s">
        <v>38</v>
      </c>
      <c r="D13" s="51" t="s">
        <v>1</v>
      </c>
      <c r="E13" s="53">
        <v>30000</v>
      </c>
      <c r="F13" s="51" t="s">
        <v>126</v>
      </c>
      <c r="G13" s="51"/>
      <c r="H13" s="51"/>
      <c r="I13" s="51"/>
      <c r="J13" s="51"/>
      <c r="K13" s="51"/>
      <c r="L13" s="54">
        <f>9915+6000</f>
        <v>15915</v>
      </c>
      <c r="M13" s="54">
        <f t="shared" si="0"/>
        <v>14085</v>
      </c>
      <c r="N13" s="55" t="s">
        <v>127</v>
      </c>
      <c r="O13" s="52"/>
    </row>
    <row r="14" spans="1:15" ht="19.5" customHeight="1">
      <c r="A14" s="51">
        <v>8</v>
      </c>
      <c r="B14" s="153" t="s">
        <v>100</v>
      </c>
      <c r="C14" s="51" t="s">
        <v>38</v>
      </c>
      <c r="D14" s="51" t="s">
        <v>1</v>
      </c>
      <c r="E14" s="53">
        <v>50000</v>
      </c>
      <c r="F14" s="51" t="s">
        <v>126</v>
      </c>
      <c r="G14" s="51"/>
      <c r="H14" s="51"/>
      <c r="I14" s="51"/>
      <c r="J14" s="51"/>
      <c r="K14" s="51"/>
      <c r="L14" s="54">
        <f>4205.1+7750+7062+4873.85+7490</f>
        <v>31380.949999999997</v>
      </c>
      <c r="M14" s="54">
        <f t="shared" si="0"/>
        <v>18619.050000000003</v>
      </c>
      <c r="N14" s="55" t="s">
        <v>127</v>
      </c>
      <c r="O14" s="81"/>
    </row>
    <row r="15" spans="1:15" ht="19.5" customHeight="1">
      <c r="A15" s="51">
        <v>9</v>
      </c>
      <c r="B15" s="52" t="s">
        <v>128</v>
      </c>
      <c r="C15" s="51" t="s">
        <v>38</v>
      </c>
      <c r="D15" s="51" t="s">
        <v>1</v>
      </c>
      <c r="E15" s="53">
        <v>8000</v>
      </c>
      <c r="F15" s="51" t="s">
        <v>126</v>
      </c>
      <c r="G15" s="51"/>
      <c r="H15" s="51"/>
      <c r="I15" s="51"/>
      <c r="J15" s="51"/>
      <c r="K15" s="51"/>
      <c r="L15" s="54">
        <v>0</v>
      </c>
      <c r="M15" s="54">
        <f t="shared" si="0"/>
        <v>8000</v>
      </c>
      <c r="N15" s="55" t="s">
        <v>127</v>
      </c>
      <c r="O15" s="151" t="s">
        <v>72</v>
      </c>
    </row>
    <row r="16" spans="1:15" ht="19.5" customHeight="1">
      <c r="A16" s="51">
        <v>10</v>
      </c>
      <c r="B16" s="52" t="s">
        <v>129</v>
      </c>
      <c r="C16" s="51" t="s">
        <v>38</v>
      </c>
      <c r="D16" s="51" t="s">
        <v>1</v>
      </c>
      <c r="E16" s="53">
        <v>8000</v>
      </c>
      <c r="F16" s="51" t="s">
        <v>126</v>
      </c>
      <c r="G16" s="51"/>
      <c r="H16" s="51"/>
      <c r="I16" s="51"/>
      <c r="J16" s="51"/>
      <c r="K16" s="51"/>
      <c r="L16" s="54">
        <v>0</v>
      </c>
      <c r="M16" s="54">
        <f t="shared" si="0"/>
        <v>8000</v>
      </c>
      <c r="N16" s="55" t="s">
        <v>127</v>
      </c>
      <c r="O16" s="51" t="s">
        <v>73</v>
      </c>
    </row>
    <row r="17" spans="1:15" ht="19.5" customHeight="1">
      <c r="A17" s="51">
        <v>11</v>
      </c>
      <c r="B17" s="52" t="s">
        <v>95</v>
      </c>
      <c r="C17" s="51" t="s">
        <v>38</v>
      </c>
      <c r="D17" s="51" t="s">
        <v>1</v>
      </c>
      <c r="E17" s="53">
        <v>8000</v>
      </c>
      <c r="F17" s="51" t="s">
        <v>126</v>
      </c>
      <c r="G17" s="51"/>
      <c r="H17" s="51"/>
      <c r="I17" s="51"/>
      <c r="J17" s="51"/>
      <c r="K17" s="51"/>
      <c r="L17" s="54">
        <v>0</v>
      </c>
      <c r="M17" s="54">
        <f t="shared" si="0"/>
        <v>8000</v>
      </c>
      <c r="N17" s="55" t="s">
        <v>127</v>
      </c>
      <c r="O17" s="51" t="s">
        <v>73</v>
      </c>
    </row>
    <row r="18" spans="1:15" ht="19.5" customHeight="1">
      <c r="A18" s="51">
        <v>12</v>
      </c>
      <c r="B18" s="52" t="s">
        <v>130</v>
      </c>
      <c r="C18" s="51" t="s">
        <v>38</v>
      </c>
      <c r="D18" s="51" t="s">
        <v>1</v>
      </c>
      <c r="E18" s="53">
        <v>1500</v>
      </c>
      <c r="F18" s="51" t="s">
        <v>126</v>
      </c>
      <c r="G18" s="52"/>
      <c r="H18" s="52"/>
      <c r="I18" s="52"/>
      <c r="J18" s="52"/>
      <c r="K18" s="51"/>
      <c r="L18" s="54">
        <v>0</v>
      </c>
      <c r="M18" s="54">
        <f t="shared" si="0"/>
        <v>1500</v>
      </c>
      <c r="N18" s="55" t="s">
        <v>127</v>
      </c>
      <c r="O18" s="51" t="s">
        <v>73</v>
      </c>
    </row>
    <row r="19" spans="1:15" ht="19.5" customHeight="1">
      <c r="A19" s="51">
        <v>13</v>
      </c>
      <c r="B19" s="52" t="s">
        <v>131</v>
      </c>
      <c r="C19" s="51" t="s">
        <v>38</v>
      </c>
      <c r="D19" s="51" t="s">
        <v>1</v>
      </c>
      <c r="E19" s="53">
        <v>30000</v>
      </c>
      <c r="F19" s="51" t="s">
        <v>126</v>
      </c>
      <c r="G19" s="52"/>
      <c r="H19" s="52"/>
      <c r="I19" s="52"/>
      <c r="J19" s="52"/>
      <c r="K19" s="51"/>
      <c r="L19" s="54">
        <v>0</v>
      </c>
      <c r="M19" s="54">
        <f t="shared" si="0"/>
        <v>30000</v>
      </c>
      <c r="N19" s="55" t="s">
        <v>127</v>
      </c>
      <c r="O19" s="51" t="s">
        <v>73</v>
      </c>
    </row>
    <row r="20" spans="1:15" ht="19.5" customHeight="1">
      <c r="A20" s="71">
        <v>14</v>
      </c>
      <c r="B20" s="72" t="s">
        <v>42</v>
      </c>
      <c r="C20" s="71" t="s">
        <v>36</v>
      </c>
      <c r="D20" s="71" t="s">
        <v>1</v>
      </c>
      <c r="E20" s="73">
        <v>20000</v>
      </c>
      <c r="F20" s="51" t="s">
        <v>126</v>
      </c>
      <c r="G20" s="71"/>
      <c r="H20" s="71"/>
      <c r="I20" s="71"/>
      <c r="J20" s="71"/>
      <c r="K20" s="71"/>
      <c r="L20" s="74">
        <v>0</v>
      </c>
      <c r="M20" s="74">
        <f>E20-L20</f>
        <v>20000</v>
      </c>
      <c r="N20" s="55" t="s">
        <v>127</v>
      </c>
      <c r="O20" s="51"/>
    </row>
    <row r="21" spans="1:15" ht="19.5" customHeight="1">
      <c r="A21" s="71">
        <v>15</v>
      </c>
      <c r="B21" s="153" t="s">
        <v>132</v>
      </c>
      <c r="C21" s="71" t="s">
        <v>36</v>
      </c>
      <c r="D21" s="71" t="s">
        <v>1</v>
      </c>
      <c r="E21" s="73">
        <v>40000</v>
      </c>
      <c r="F21" s="51" t="s">
        <v>126</v>
      </c>
      <c r="G21" s="71"/>
      <c r="H21" s="71"/>
      <c r="I21" s="71"/>
      <c r="J21" s="71"/>
      <c r="K21" s="71"/>
      <c r="L21" s="74">
        <f>4507.5+5330+10780+5110</f>
        <v>25727.5</v>
      </c>
      <c r="M21" s="74">
        <f>E21-L21</f>
        <v>14272.5</v>
      </c>
      <c r="N21" s="55" t="s">
        <v>127</v>
      </c>
      <c r="O21" s="83"/>
    </row>
    <row r="22" spans="1:15" ht="19.5" customHeight="1">
      <c r="A22" s="71">
        <v>16</v>
      </c>
      <c r="B22" s="72" t="s">
        <v>133</v>
      </c>
      <c r="C22" s="71" t="s">
        <v>36</v>
      </c>
      <c r="D22" s="71" t="s">
        <v>1</v>
      </c>
      <c r="E22" s="73">
        <v>200000</v>
      </c>
      <c r="F22" s="51" t="s">
        <v>126</v>
      </c>
      <c r="G22" s="71"/>
      <c r="H22" s="71"/>
      <c r="I22" s="71"/>
      <c r="J22" s="71"/>
      <c r="K22" s="71"/>
      <c r="L22" s="74">
        <v>0</v>
      </c>
      <c r="M22" s="74">
        <f>E22-L22</f>
        <v>200000</v>
      </c>
      <c r="N22" s="55" t="s">
        <v>127</v>
      </c>
      <c r="O22" s="151" t="s">
        <v>72</v>
      </c>
    </row>
    <row r="23" spans="1:15" ht="19.5" customHeight="1">
      <c r="A23" s="139"/>
      <c r="B23" s="139" t="s">
        <v>134</v>
      </c>
      <c r="C23" s="139"/>
      <c r="D23" s="139"/>
      <c r="E23" s="142"/>
      <c r="F23" s="139"/>
      <c r="G23" s="139"/>
      <c r="H23" s="139"/>
      <c r="I23" s="139"/>
      <c r="J23" s="139"/>
      <c r="K23" s="139"/>
      <c r="L23" s="139"/>
      <c r="M23" s="139"/>
      <c r="N23" s="139"/>
      <c r="O23" s="139"/>
    </row>
    <row r="24" spans="1:15" ht="18.75">
      <c r="A24" s="89"/>
      <c r="B24" s="89"/>
      <c r="C24" s="89"/>
      <c r="D24" s="89"/>
      <c r="E24" s="90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8.75">
      <c r="A25" s="56"/>
      <c r="B25" s="56"/>
      <c r="C25" s="56"/>
      <c r="D25" s="56"/>
      <c r="E25" s="61"/>
      <c r="F25" s="56"/>
      <c r="G25" s="56"/>
      <c r="H25" s="56"/>
      <c r="I25" s="60"/>
      <c r="J25" s="56"/>
      <c r="K25" s="56"/>
      <c r="L25" s="60"/>
      <c r="M25" s="56"/>
      <c r="N25" s="56"/>
      <c r="O25" s="56"/>
    </row>
    <row r="26" spans="1:15" ht="18.75">
      <c r="A26" s="57"/>
      <c r="B26" s="56"/>
      <c r="C26" s="57"/>
      <c r="D26" s="56"/>
      <c r="E26" s="58"/>
      <c r="F26" s="56"/>
      <c r="G26" s="56"/>
      <c r="H26" s="56"/>
      <c r="I26" s="56"/>
      <c r="J26" s="56"/>
      <c r="K26" s="56"/>
      <c r="L26" s="62"/>
      <c r="M26" s="62"/>
      <c r="N26" s="59"/>
      <c r="O26" s="56"/>
    </row>
    <row r="27" spans="1:15" ht="21">
      <c r="A27" s="331" t="s">
        <v>251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</row>
    <row r="28" spans="1:15" ht="21">
      <c r="A28" s="331" t="s">
        <v>26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</row>
    <row r="29" spans="1:15" ht="27.75" customHeight="1">
      <c r="A29" s="331" t="s">
        <v>223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</row>
    <row r="30" spans="1:15" ht="18.75">
      <c r="A30" s="63" t="s">
        <v>3</v>
      </c>
      <c r="B30" s="63" t="s">
        <v>7</v>
      </c>
      <c r="C30" s="63" t="s">
        <v>8</v>
      </c>
      <c r="D30" s="63" t="s">
        <v>27</v>
      </c>
      <c r="E30" s="63" t="s">
        <v>6</v>
      </c>
      <c r="F30" s="63" t="s">
        <v>28</v>
      </c>
      <c r="G30" s="332" t="s">
        <v>30</v>
      </c>
      <c r="H30" s="332"/>
      <c r="I30" s="332"/>
      <c r="J30" s="332"/>
      <c r="K30" s="332"/>
      <c r="L30" s="63" t="s">
        <v>31</v>
      </c>
      <c r="M30" s="63" t="s">
        <v>32</v>
      </c>
      <c r="N30" s="63" t="s">
        <v>33</v>
      </c>
      <c r="O30" s="63" t="s">
        <v>0</v>
      </c>
    </row>
    <row r="31" spans="1:15" ht="18.75">
      <c r="A31" s="66"/>
      <c r="B31" s="66"/>
      <c r="C31" s="66" t="s">
        <v>9</v>
      </c>
      <c r="D31" s="66"/>
      <c r="E31" s="95"/>
      <c r="F31" s="66" t="s">
        <v>29</v>
      </c>
      <c r="G31" s="91">
        <v>1</v>
      </c>
      <c r="H31" s="91">
        <v>2</v>
      </c>
      <c r="I31" s="91">
        <v>3</v>
      </c>
      <c r="J31" s="91">
        <v>4</v>
      </c>
      <c r="K31" s="91">
        <v>5</v>
      </c>
      <c r="L31" s="66" t="s">
        <v>6</v>
      </c>
      <c r="M31" s="66" t="s">
        <v>6</v>
      </c>
      <c r="N31" s="66" t="s">
        <v>34</v>
      </c>
      <c r="O31" s="66"/>
    </row>
    <row r="32" spans="1:15" ht="18.75">
      <c r="A32" s="88">
        <v>17</v>
      </c>
      <c r="B32" s="155" t="s">
        <v>135</v>
      </c>
      <c r="C32" s="88" t="s">
        <v>36</v>
      </c>
      <c r="D32" s="88" t="s">
        <v>1</v>
      </c>
      <c r="E32" s="93">
        <v>100000</v>
      </c>
      <c r="F32" s="69" t="s">
        <v>126</v>
      </c>
      <c r="G32" s="92"/>
      <c r="H32" s="92"/>
      <c r="I32" s="92"/>
      <c r="J32" s="92"/>
      <c r="K32" s="88"/>
      <c r="L32" s="94">
        <v>85000</v>
      </c>
      <c r="M32" s="94">
        <f>E32-L32</f>
        <v>15000</v>
      </c>
      <c r="N32" s="55" t="s">
        <v>127</v>
      </c>
      <c r="O32" s="72"/>
    </row>
    <row r="33" spans="1:15" ht="18.75">
      <c r="A33" s="71"/>
      <c r="B33" s="153" t="s">
        <v>136</v>
      </c>
      <c r="C33" s="71"/>
      <c r="D33" s="71"/>
      <c r="E33" s="73"/>
      <c r="F33" s="71"/>
      <c r="G33" s="72"/>
      <c r="H33" s="72"/>
      <c r="I33" s="72"/>
      <c r="J33" s="72"/>
      <c r="K33" s="71"/>
      <c r="L33" s="74"/>
      <c r="M33" s="74"/>
      <c r="N33" s="55"/>
      <c r="O33" s="72"/>
    </row>
    <row r="34" spans="1:15" ht="18.75">
      <c r="A34" s="71">
        <v>18</v>
      </c>
      <c r="B34" s="153" t="s">
        <v>137</v>
      </c>
      <c r="C34" s="71" t="s">
        <v>36</v>
      </c>
      <c r="D34" s="71" t="s">
        <v>1</v>
      </c>
      <c r="E34" s="73">
        <v>60000</v>
      </c>
      <c r="F34" s="51" t="s">
        <v>126</v>
      </c>
      <c r="G34" s="72"/>
      <c r="H34" s="72"/>
      <c r="I34" s="72"/>
      <c r="J34" s="72"/>
      <c r="K34" s="71"/>
      <c r="L34" s="74">
        <v>0</v>
      </c>
      <c r="M34" s="75">
        <f>E34-L34</f>
        <v>60000</v>
      </c>
      <c r="N34" s="55" t="s">
        <v>127</v>
      </c>
      <c r="O34" s="87"/>
    </row>
    <row r="35" spans="1:15" ht="18.75">
      <c r="A35" s="71"/>
      <c r="B35" s="153" t="s">
        <v>138</v>
      </c>
      <c r="C35" s="71"/>
      <c r="D35" s="71"/>
      <c r="E35" s="73"/>
      <c r="F35" s="71"/>
      <c r="G35" s="72"/>
      <c r="H35" s="72"/>
      <c r="I35" s="72"/>
      <c r="J35" s="72"/>
      <c r="K35" s="71"/>
      <c r="L35" s="74"/>
      <c r="M35" s="75"/>
      <c r="N35" s="55"/>
      <c r="O35" s="72"/>
    </row>
    <row r="36" spans="1:15" ht="18.75">
      <c r="A36" s="71">
        <v>19</v>
      </c>
      <c r="B36" s="153" t="s">
        <v>47</v>
      </c>
      <c r="C36" s="71" t="s">
        <v>36</v>
      </c>
      <c r="D36" s="71" t="s">
        <v>1</v>
      </c>
      <c r="E36" s="73">
        <v>60000</v>
      </c>
      <c r="F36" s="51" t="s">
        <v>126</v>
      </c>
      <c r="G36" s="72"/>
      <c r="H36" s="72"/>
      <c r="I36" s="72"/>
      <c r="J36" s="72"/>
      <c r="K36" s="71"/>
      <c r="L36" s="74">
        <v>3000</v>
      </c>
      <c r="M36" s="75">
        <f>E36-L36</f>
        <v>57000</v>
      </c>
      <c r="N36" s="55" t="s">
        <v>127</v>
      </c>
      <c r="O36" s="72"/>
    </row>
    <row r="37" spans="1:15" ht="18.75">
      <c r="A37" s="71">
        <v>20</v>
      </c>
      <c r="B37" s="153" t="s">
        <v>102</v>
      </c>
      <c r="C37" s="71" t="s">
        <v>36</v>
      </c>
      <c r="D37" s="71" t="s">
        <v>1</v>
      </c>
      <c r="E37" s="73">
        <v>50000</v>
      </c>
      <c r="F37" s="51" t="s">
        <v>126</v>
      </c>
      <c r="G37" s="72"/>
      <c r="H37" s="72"/>
      <c r="I37" s="72"/>
      <c r="J37" s="72"/>
      <c r="K37" s="71"/>
      <c r="L37" s="74">
        <v>12700</v>
      </c>
      <c r="M37" s="75">
        <f>E37-L37</f>
        <v>37300</v>
      </c>
      <c r="N37" s="55" t="s">
        <v>127</v>
      </c>
      <c r="O37" s="72"/>
    </row>
    <row r="38" spans="1:15" ht="18.75">
      <c r="A38" s="71"/>
      <c r="B38" s="153" t="s">
        <v>139</v>
      </c>
      <c r="C38" s="71"/>
      <c r="D38" s="71"/>
      <c r="E38" s="73"/>
      <c r="F38" s="71"/>
      <c r="G38" s="72"/>
      <c r="H38" s="72"/>
      <c r="I38" s="72"/>
      <c r="J38" s="72"/>
      <c r="K38" s="71"/>
      <c r="L38" s="74"/>
      <c r="M38" s="75"/>
      <c r="N38" s="55"/>
      <c r="O38" s="72"/>
    </row>
    <row r="39" spans="1:15" ht="18.75">
      <c r="A39" s="71">
        <v>21</v>
      </c>
      <c r="B39" s="153" t="s">
        <v>140</v>
      </c>
      <c r="C39" s="71" t="s">
        <v>36</v>
      </c>
      <c r="D39" s="71" t="s">
        <v>1</v>
      </c>
      <c r="E39" s="73">
        <v>50000</v>
      </c>
      <c r="F39" s="51" t="s">
        <v>126</v>
      </c>
      <c r="G39" s="72"/>
      <c r="H39" s="72"/>
      <c r="I39" s="72"/>
      <c r="J39" s="72"/>
      <c r="K39" s="71"/>
      <c r="L39" s="74">
        <v>0</v>
      </c>
      <c r="M39" s="75">
        <f>E39-L39</f>
        <v>50000</v>
      </c>
      <c r="N39" s="55" t="s">
        <v>127</v>
      </c>
      <c r="O39" s="151" t="s">
        <v>72</v>
      </c>
    </row>
    <row r="40" spans="1:15" ht="18.75">
      <c r="A40" s="97"/>
      <c r="B40" s="156" t="s">
        <v>141</v>
      </c>
      <c r="C40" s="97"/>
      <c r="D40" s="97"/>
      <c r="E40" s="99"/>
      <c r="F40" s="97"/>
      <c r="G40" s="98"/>
      <c r="H40" s="98"/>
      <c r="I40" s="98"/>
      <c r="J40" s="98"/>
      <c r="K40" s="97"/>
      <c r="L40" s="100"/>
      <c r="M40" s="101"/>
      <c r="N40" s="102"/>
      <c r="O40" s="72"/>
    </row>
    <row r="41" spans="1:15" ht="18.75">
      <c r="A41" s="71">
        <v>22</v>
      </c>
      <c r="B41" s="153" t="s">
        <v>142</v>
      </c>
      <c r="C41" s="71" t="s">
        <v>36</v>
      </c>
      <c r="D41" s="71" t="s">
        <v>1</v>
      </c>
      <c r="E41" s="73">
        <v>36000</v>
      </c>
      <c r="F41" s="51" t="s">
        <v>126</v>
      </c>
      <c r="G41" s="71"/>
      <c r="H41" s="71"/>
      <c r="I41" s="71"/>
      <c r="J41" s="71"/>
      <c r="K41" s="71"/>
      <c r="L41" s="74">
        <v>24000</v>
      </c>
      <c r="M41" s="74">
        <f>E41-L41</f>
        <v>12000</v>
      </c>
      <c r="N41" s="55" t="s">
        <v>145</v>
      </c>
      <c r="O41" s="72"/>
    </row>
    <row r="42" spans="1:15" ht="18.75">
      <c r="A42" s="71"/>
      <c r="B42" s="153" t="s">
        <v>143</v>
      </c>
      <c r="C42" s="71"/>
      <c r="D42" s="71"/>
      <c r="E42" s="73"/>
      <c r="F42" s="51"/>
      <c r="G42" s="71"/>
      <c r="H42" s="71"/>
      <c r="I42" s="71"/>
      <c r="J42" s="71"/>
      <c r="K42" s="71"/>
      <c r="L42" s="74"/>
      <c r="M42" s="74"/>
      <c r="N42" s="55"/>
      <c r="O42" s="72"/>
    </row>
    <row r="43" spans="1:15" ht="18.75">
      <c r="A43" s="71">
        <v>23</v>
      </c>
      <c r="B43" s="152" t="s">
        <v>142</v>
      </c>
      <c r="C43" s="71" t="s">
        <v>36</v>
      </c>
      <c r="D43" s="71" t="s">
        <v>1</v>
      </c>
      <c r="E43" s="73">
        <v>36000</v>
      </c>
      <c r="F43" s="51" t="s">
        <v>126</v>
      </c>
      <c r="G43" s="72"/>
      <c r="H43" s="72"/>
      <c r="I43" s="72"/>
      <c r="J43" s="72"/>
      <c r="K43" s="71"/>
      <c r="L43" s="75">
        <v>24000</v>
      </c>
      <c r="M43" s="74">
        <f>E43-L43</f>
        <v>12000</v>
      </c>
      <c r="N43" s="55" t="s">
        <v>145</v>
      </c>
      <c r="O43" s="72"/>
    </row>
    <row r="44" spans="1:15" ht="18.75">
      <c r="A44" s="71"/>
      <c r="B44" s="153" t="s">
        <v>144</v>
      </c>
      <c r="C44" s="71"/>
      <c r="D44" s="72"/>
      <c r="E44" s="73"/>
      <c r="F44" s="71"/>
      <c r="G44" s="72"/>
      <c r="H44" s="72"/>
      <c r="I44" s="72"/>
      <c r="J44" s="72"/>
      <c r="K44" s="71"/>
      <c r="L44" s="75"/>
      <c r="M44" s="75"/>
      <c r="N44" s="71"/>
      <c r="O44" s="72"/>
    </row>
    <row r="45" spans="1:15" ht="18.75">
      <c r="A45" s="109">
        <v>24</v>
      </c>
      <c r="B45" s="152" t="s">
        <v>146</v>
      </c>
      <c r="C45" s="97" t="s">
        <v>36</v>
      </c>
      <c r="D45" s="97" t="s">
        <v>1</v>
      </c>
      <c r="E45" s="138">
        <v>15000</v>
      </c>
      <c r="F45" s="51" t="s">
        <v>126</v>
      </c>
      <c r="G45" s="139"/>
      <c r="H45" s="139"/>
      <c r="I45" s="139"/>
      <c r="J45" s="139"/>
      <c r="K45" s="139"/>
      <c r="L45" s="101">
        <v>0</v>
      </c>
      <c r="M45" s="100">
        <f>E45-L45</f>
        <v>15000</v>
      </c>
      <c r="N45" s="102" t="s">
        <v>127</v>
      </c>
      <c r="O45" s="139"/>
    </row>
    <row r="46" spans="1:15" ht="18.75">
      <c r="A46" s="71">
        <v>25</v>
      </c>
      <c r="B46" s="153" t="s">
        <v>23</v>
      </c>
      <c r="C46" s="71" t="s">
        <v>36</v>
      </c>
      <c r="D46" s="71" t="s">
        <v>1</v>
      </c>
      <c r="E46" s="73">
        <v>50000</v>
      </c>
      <c r="F46" s="51" t="s">
        <v>126</v>
      </c>
      <c r="G46" s="71"/>
      <c r="H46" s="71"/>
      <c r="I46" s="71"/>
      <c r="J46" s="71"/>
      <c r="K46" s="71"/>
      <c r="L46" s="74">
        <f>25190+5110</f>
        <v>30300</v>
      </c>
      <c r="M46" s="74">
        <f>E46-L46</f>
        <v>19700</v>
      </c>
      <c r="N46" s="55" t="s">
        <v>127</v>
      </c>
      <c r="O46" s="81"/>
    </row>
    <row r="47" spans="1:15" ht="18.75">
      <c r="A47" s="71"/>
      <c r="B47" s="153" t="s">
        <v>147</v>
      </c>
      <c r="C47" s="71"/>
      <c r="D47" s="71"/>
      <c r="E47" s="73"/>
      <c r="F47" s="51"/>
      <c r="G47" s="71"/>
      <c r="H47" s="71"/>
      <c r="I47" s="71"/>
      <c r="J47" s="71"/>
      <c r="K47" s="71"/>
      <c r="L47" s="74"/>
      <c r="M47" s="74"/>
      <c r="N47" s="55"/>
      <c r="O47" s="82"/>
    </row>
    <row r="48" spans="1:15" ht="18.75">
      <c r="A48" s="71">
        <v>26</v>
      </c>
      <c r="B48" s="153" t="s">
        <v>47</v>
      </c>
      <c r="C48" s="71" t="s">
        <v>36</v>
      </c>
      <c r="D48" s="71" t="s">
        <v>1</v>
      </c>
      <c r="E48" s="73">
        <v>250000</v>
      </c>
      <c r="F48" s="51" t="s">
        <v>126</v>
      </c>
      <c r="G48" s="72"/>
      <c r="H48" s="72"/>
      <c r="I48" s="72"/>
      <c r="J48" s="72"/>
      <c r="K48" s="71"/>
      <c r="L48" s="74">
        <f>19050+19050+17100+22350</f>
        <v>77550</v>
      </c>
      <c r="M48" s="74">
        <f>E48-L48</f>
        <v>172450</v>
      </c>
      <c r="N48" s="55" t="s">
        <v>127</v>
      </c>
      <c r="O48" s="72"/>
    </row>
    <row r="49" spans="1:15" ht="18.75">
      <c r="A49" s="71"/>
      <c r="B49" s="72" t="s">
        <v>147</v>
      </c>
      <c r="C49" s="71"/>
      <c r="D49" s="71"/>
      <c r="E49" s="73"/>
      <c r="F49" s="71"/>
      <c r="G49" s="72"/>
      <c r="H49" s="72"/>
      <c r="I49" s="72"/>
      <c r="J49" s="72"/>
      <c r="K49" s="71"/>
      <c r="L49" s="74"/>
      <c r="M49" s="74"/>
      <c r="N49" s="55"/>
      <c r="O49" s="72"/>
    </row>
    <row r="50" spans="1:15" ht="18.75">
      <c r="A50" s="110"/>
      <c r="B50" s="89"/>
      <c r="C50" s="110"/>
      <c r="D50" s="89"/>
      <c r="E50" s="140"/>
      <c r="F50" s="89"/>
      <c r="G50" s="89"/>
      <c r="H50" s="89"/>
      <c r="I50" s="89"/>
      <c r="J50" s="89"/>
      <c r="K50" s="89"/>
      <c r="L50" s="141"/>
      <c r="M50" s="141"/>
      <c r="N50" s="112"/>
      <c r="O50" s="89"/>
    </row>
    <row r="51" spans="1:15" ht="18.75">
      <c r="A51" s="57"/>
      <c r="B51" s="56"/>
      <c r="C51" s="57"/>
      <c r="D51" s="56"/>
      <c r="E51" s="58"/>
      <c r="F51" s="56"/>
      <c r="G51" s="56"/>
      <c r="H51" s="56"/>
      <c r="I51" s="56"/>
      <c r="J51" s="56"/>
      <c r="K51" s="56"/>
      <c r="L51" s="62"/>
      <c r="M51" s="62"/>
      <c r="N51" s="59"/>
      <c r="O51" s="56"/>
    </row>
    <row r="52" spans="1:15" ht="18.75">
      <c r="A52" s="57"/>
      <c r="B52" s="56"/>
      <c r="C52" s="57"/>
      <c r="D52" s="56"/>
      <c r="E52" s="58"/>
      <c r="F52" s="56"/>
      <c r="G52" s="56"/>
      <c r="H52" s="56"/>
      <c r="I52" s="56"/>
      <c r="J52" s="56"/>
      <c r="K52" s="56"/>
      <c r="L52" s="62"/>
      <c r="M52" s="62"/>
      <c r="N52" s="59"/>
      <c r="O52" s="56"/>
    </row>
    <row r="53" spans="1:15" ht="21">
      <c r="A53" s="337" t="s">
        <v>252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</row>
    <row r="54" spans="1:15" ht="21">
      <c r="A54" s="331" t="s">
        <v>26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</row>
    <row r="55" spans="1:15" ht="26.25" customHeight="1">
      <c r="A55" s="331" t="s">
        <v>222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</row>
    <row r="56" spans="1:15" ht="18.75">
      <c r="A56" s="63" t="s">
        <v>3</v>
      </c>
      <c r="B56" s="63" t="s">
        <v>7</v>
      </c>
      <c r="C56" s="63" t="s">
        <v>8</v>
      </c>
      <c r="D56" s="63" t="s">
        <v>27</v>
      </c>
      <c r="E56" s="63" t="s">
        <v>6</v>
      </c>
      <c r="F56" s="63" t="s">
        <v>28</v>
      </c>
      <c r="G56" s="332" t="s">
        <v>30</v>
      </c>
      <c r="H56" s="332"/>
      <c r="I56" s="332"/>
      <c r="J56" s="332"/>
      <c r="K56" s="332"/>
      <c r="L56" s="63" t="s">
        <v>31</v>
      </c>
      <c r="M56" s="63" t="s">
        <v>32</v>
      </c>
      <c r="N56" s="63" t="s">
        <v>33</v>
      </c>
      <c r="O56" s="63" t="s">
        <v>0</v>
      </c>
    </row>
    <row r="57" spans="1:15" ht="18.75">
      <c r="A57" s="64"/>
      <c r="B57" s="66"/>
      <c r="C57" s="66" t="s">
        <v>9</v>
      </c>
      <c r="D57" s="64"/>
      <c r="E57" s="65"/>
      <c r="F57" s="66" t="s">
        <v>29</v>
      </c>
      <c r="G57" s="63">
        <v>1</v>
      </c>
      <c r="H57" s="63">
        <v>2</v>
      </c>
      <c r="I57" s="63">
        <v>3</v>
      </c>
      <c r="J57" s="63">
        <v>4</v>
      </c>
      <c r="K57" s="63">
        <v>5</v>
      </c>
      <c r="L57" s="64" t="s">
        <v>6</v>
      </c>
      <c r="M57" s="64" t="s">
        <v>6</v>
      </c>
      <c r="N57" s="66" t="s">
        <v>34</v>
      </c>
      <c r="O57" s="66"/>
    </row>
    <row r="58" spans="1:15" ht="18.75">
      <c r="A58" s="71">
        <v>27</v>
      </c>
      <c r="B58" s="72" t="s">
        <v>148</v>
      </c>
      <c r="C58" s="71" t="s">
        <v>36</v>
      </c>
      <c r="D58" s="71" t="s">
        <v>1</v>
      </c>
      <c r="E58" s="73">
        <v>150000</v>
      </c>
      <c r="F58" s="51" t="s">
        <v>126</v>
      </c>
      <c r="G58" s="72"/>
      <c r="H58" s="72"/>
      <c r="I58" s="72"/>
      <c r="J58" s="72"/>
      <c r="K58" s="71"/>
      <c r="L58" s="74">
        <f>1590+1680</f>
        <v>3270</v>
      </c>
      <c r="M58" s="75">
        <f aca="true" t="shared" si="1" ref="M58:M75">E58-L58</f>
        <v>146730</v>
      </c>
      <c r="N58" s="55" t="s">
        <v>127</v>
      </c>
      <c r="O58" s="87" t="s">
        <v>78</v>
      </c>
    </row>
    <row r="59" spans="1:15" ht="18.75">
      <c r="A59" s="71"/>
      <c r="B59" s="72" t="s">
        <v>149</v>
      </c>
      <c r="C59" s="71"/>
      <c r="D59" s="71"/>
      <c r="E59" s="73"/>
      <c r="F59" s="51"/>
      <c r="G59" s="72"/>
      <c r="H59" s="72"/>
      <c r="I59" s="72"/>
      <c r="J59" s="72"/>
      <c r="K59" s="71"/>
      <c r="L59" s="74"/>
      <c r="M59" s="75"/>
      <c r="N59" s="55"/>
      <c r="O59" s="87"/>
    </row>
    <row r="60" spans="1:15" ht="18.75">
      <c r="A60" s="71">
        <v>28</v>
      </c>
      <c r="B60" s="153" t="s">
        <v>14</v>
      </c>
      <c r="C60" s="71" t="s">
        <v>54</v>
      </c>
      <c r="D60" s="71" t="s">
        <v>1</v>
      </c>
      <c r="E60" s="73">
        <v>50000</v>
      </c>
      <c r="F60" s="51" t="s">
        <v>126</v>
      </c>
      <c r="G60" s="72"/>
      <c r="H60" s="72"/>
      <c r="I60" s="72"/>
      <c r="J60" s="72"/>
      <c r="K60" s="71"/>
      <c r="L60" s="74">
        <v>18500</v>
      </c>
      <c r="M60" s="75">
        <f t="shared" si="1"/>
        <v>31500</v>
      </c>
      <c r="N60" s="55" t="s">
        <v>127</v>
      </c>
      <c r="O60" s="72"/>
    </row>
    <row r="61" spans="1:15" ht="18.75">
      <c r="A61" s="71">
        <v>29</v>
      </c>
      <c r="B61" s="72" t="s">
        <v>15</v>
      </c>
      <c r="C61" s="71" t="s">
        <v>54</v>
      </c>
      <c r="D61" s="71" t="s">
        <v>1</v>
      </c>
      <c r="E61" s="73">
        <v>40000</v>
      </c>
      <c r="F61" s="51" t="s">
        <v>126</v>
      </c>
      <c r="G61" s="72"/>
      <c r="H61" s="72"/>
      <c r="I61" s="72"/>
      <c r="J61" s="72"/>
      <c r="K61" s="71"/>
      <c r="L61" s="74">
        <v>0</v>
      </c>
      <c r="M61" s="75">
        <f t="shared" si="1"/>
        <v>40000</v>
      </c>
      <c r="N61" s="55" t="s">
        <v>127</v>
      </c>
      <c r="O61" s="72"/>
    </row>
    <row r="62" spans="1:15" ht="18.75">
      <c r="A62" s="71">
        <v>30</v>
      </c>
      <c r="B62" s="72" t="s">
        <v>114</v>
      </c>
      <c r="C62" s="71" t="s">
        <v>54</v>
      </c>
      <c r="D62" s="71" t="s">
        <v>1</v>
      </c>
      <c r="E62" s="73">
        <v>8750</v>
      </c>
      <c r="F62" s="51" t="s">
        <v>126</v>
      </c>
      <c r="G62" s="72"/>
      <c r="H62" s="72"/>
      <c r="I62" s="72"/>
      <c r="J62" s="72"/>
      <c r="K62" s="71"/>
      <c r="L62" s="74">
        <v>0</v>
      </c>
      <c r="M62" s="75">
        <f t="shared" si="1"/>
        <v>8750</v>
      </c>
      <c r="N62" s="55" t="s">
        <v>127</v>
      </c>
      <c r="O62" s="151" t="s">
        <v>72</v>
      </c>
    </row>
    <row r="63" spans="1:15" ht="18.75">
      <c r="A63" s="71">
        <v>31</v>
      </c>
      <c r="B63" s="72" t="s">
        <v>150</v>
      </c>
      <c r="C63" s="71" t="s">
        <v>54</v>
      </c>
      <c r="D63" s="71" t="s">
        <v>1</v>
      </c>
      <c r="E63" s="73">
        <v>15000</v>
      </c>
      <c r="F63" s="51" t="s">
        <v>126</v>
      </c>
      <c r="G63" s="72"/>
      <c r="H63" s="72"/>
      <c r="I63" s="72"/>
      <c r="J63" s="72"/>
      <c r="K63" s="71"/>
      <c r="L63" s="74">
        <v>0</v>
      </c>
      <c r="M63" s="75">
        <f t="shared" si="1"/>
        <v>15000</v>
      </c>
      <c r="N63" s="55" t="s">
        <v>127</v>
      </c>
      <c r="O63" s="51" t="s">
        <v>73</v>
      </c>
    </row>
    <row r="64" spans="1:15" ht="18.75">
      <c r="A64" s="71">
        <v>32</v>
      </c>
      <c r="B64" s="72" t="s">
        <v>115</v>
      </c>
      <c r="C64" s="71" t="s">
        <v>54</v>
      </c>
      <c r="D64" s="71" t="s">
        <v>1</v>
      </c>
      <c r="E64" s="73">
        <v>18000</v>
      </c>
      <c r="F64" s="51" t="s">
        <v>126</v>
      </c>
      <c r="G64" s="72"/>
      <c r="H64" s="72"/>
      <c r="I64" s="72"/>
      <c r="J64" s="72"/>
      <c r="K64" s="71"/>
      <c r="L64" s="74">
        <v>18000</v>
      </c>
      <c r="M64" s="75">
        <f t="shared" si="1"/>
        <v>0</v>
      </c>
      <c r="N64" s="55" t="s">
        <v>216</v>
      </c>
      <c r="O64" s="51"/>
    </row>
    <row r="65" spans="1:15" ht="18.75">
      <c r="A65" s="71">
        <v>33</v>
      </c>
      <c r="B65" s="72" t="s">
        <v>151</v>
      </c>
      <c r="C65" s="71" t="s">
        <v>54</v>
      </c>
      <c r="D65" s="71" t="s">
        <v>1</v>
      </c>
      <c r="E65" s="73">
        <v>6000</v>
      </c>
      <c r="F65" s="51" t="s">
        <v>126</v>
      </c>
      <c r="G65" s="72"/>
      <c r="H65" s="72"/>
      <c r="I65" s="72"/>
      <c r="J65" s="72"/>
      <c r="K65" s="71"/>
      <c r="L65" s="74">
        <v>0</v>
      </c>
      <c r="M65" s="75">
        <f t="shared" si="1"/>
        <v>6000</v>
      </c>
      <c r="N65" s="55" t="s">
        <v>127</v>
      </c>
      <c r="O65" s="51"/>
    </row>
    <row r="66" spans="1:15" ht="18.75">
      <c r="A66" s="71">
        <v>34</v>
      </c>
      <c r="B66" s="153" t="s">
        <v>152</v>
      </c>
      <c r="C66" s="71" t="s">
        <v>55</v>
      </c>
      <c r="D66" s="71" t="s">
        <v>1</v>
      </c>
      <c r="E66" s="73">
        <v>45000</v>
      </c>
      <c r="F66" s="51" t="s">
        <v>126</v>
      </c>
      <c r="G66" s="72"/>
      <c r="H66" s="72"/>
      <c r="I66" s="72"/>
      <c r="J66" s="72"/>
      <c r="K66" s="71"/>
      <c r="L66" s="74">
        <f>9350+3950</f>
        <v>13300</v>
      </c>
      <c r="M66" s="75">
        <f t="shared" si="1"/>
        <v>31700</v>
      </c>
      <c r="N66" s="55" t="s">
        <v>127</v>
      </c>
      <c r="O66" s="72"/>
    </row>
    <row r="67" spans="1:15" ht="18.75">
      <c r="A67" s="71">
        <v>35</v>
      </c>
      <c r="B67" s="153" t="s">
        <v>25</v>
      </c>
      <c r="C67" s="71" t="s">
        <v>55</v>
      </c>
      <c r="D67" s="71" t="s">
        <v>1</v>
      </c>
      <c r="E67" s="73">
        <v>100000</v>
      </c>
      <c r="F67" s="51" t="s">
        <v>126</v>
      </c>
      <c r="G67" s="72"/>
      <c r="H67" s="72"/>
      <c r="I67" s="72"/>
      <c r="J67" s="72"/>
      <c r="K67" s="71"/>
      <c r="L67" s="74">
        <f>39980</f>
        <v>39980</v>
      </c>
      <c r="M67" s="75">
        <f t="shared" si="1"/>
        <v>60020</v>
      </c>
      <c r="N67" s="55" t="s">
        <v>127</v>
      </c>
      <c r="O67" s="72"/>
    </row>
    <row r="68" spans="1:15" ht="18.75">
      <c r="A68" s="71">
        <v>36</v>
      </c>
      <c r="B68" s="153" t="s">
        <v>15</v>
      </c>
      <c r="C68" s="71" t="s">
        <v>55</v>
      </c>
      <c r="D68" s="71" t="s">
        <v>1</v>
      </c>
      <c r="E68" s="73">
        <v>30000</v>
      </c>
      <c r="F68" s="51" t="s">
        <v>126</v>
      </c>
      <c r="G68" s="72"/>
      <c r="H68" s="72"/>
      <c r="I68" s="72"/>
      <c r="J68" s="72"/>
      <c r="K68" s="71"/>
      <c r="L68" s="74">
        <v>6960</v>
      </c>
      <c r="M68" s="75">
        <f t="shared" si="1"/>
        <v>23040</v>
      </c>
      <c r="N68" s="55" t="s">
        <v>127</v>
      </c>
      <c r="O68" s="72"/>
    </row>
    <row r="69" spans="1:15" ht="18.75">
      <c r="A69" s="71">
        <v>37</v>
      </c>
      <c r="B69" s="143" t="s">
        <v>46</v>
      </c>
      <c r="C69" s="71" t="s">
        <v>55</v>
      </c>
      <c r="D69" s="71" t="s">
        <v>1</v>
      </c>
      <c r="E69" s="73">
        <v>30000</v>
      </c>
      <c r="F69" s="51" t="s">
        <v>90</v>
      </c>
      <c r="G69" s="71"/>
      <c r="H69" s="71"/>
      <c r="I69" s="71"/>
      <c r="J69" s="71"/>
      <c r="K69" s="71"/>
      <c r="L69" s="74">
        <v>0</v>
      </c>
      <c r="M69" s="74">
        <f t="shared" si="1"/>
        <v>30000</v>
      </c>
      <c r="N69" s="55" t="s">
        <v>127</v>
      </c>
      <c r="O69" s="81"/>
    </row>
    <row r="70" spans="1:15" ht="18.75">
      <c r="A70" s="71">
        <v>38</v>
      </c>
      <c r="B70" s="107" t="s">
        <v>93</v>
      </c>
      <c r="C70" s="71" t="s">
        <v>55</v>
      </c>
      <c r="D70" s="71" t="s">
        <v>1</v>
      </c>
      <c r="E70" s="73">
        <v>7870</v>
      </c>
      <c r="F70" s="51" t="s">
        <v>126</v>
      </c>
      <c r="G70" s="72"/>
      <c r="H70" s="72"/>
      <c r="I70" s="72"/>
      <c r="J70" s="72"/>
      <c r="K70" s="71"/>
      <c r="L70" s="74">
        <v>7870</v>
      </c>
      <c r="M70" s="74">
        <f t="shared" si="1"/>
        <v>0</v>
      </c>
      <c r="N70" s="55" t="s">
        <v>2</v>
      </c>
      <c r="O70" s="72"/>
    </row>
    <row r="71" spans="1:15" ht="18.75">
      <c r="A71" s="71">
        <v>39</v>
      </c>
      <c r="B71" s="72" t="s">
        <v>116</v>
      </c>
      <c r="C71" s="71" t="s">
        <v>55</v>
      </c>
      <c r="D71" s="71" t="s">
        <v>1</v>
      </c>
      <c r="E71" s="73">
        <v>10000</v>
      </c>
      <c r="F71" s="51" t="s">
        <v>126</v>
      </c>
      <c r="G71" s="72"/>
      <c r="H71" s="72"/>
      <c r="I71" s="72"/>
      <c r="J71" s="72"/>
      <c r="K71" s="71"/>
      <c r="L71" s="74">
        <v>10000</v>
      </c>
      <c r="M71" s="75">
        <f t="shared" si="1"/>
        <v>0</v>
      </c>
      <c r="N71" s="55" t="s">
        <v>2</v>
      </c>
      <c r="O71" s="151"/>
    </row>
    <row r="72" spans="1:15" ht="18.75">
      <c r="A72" s="71">
        <v>40</v>
      </c>
      <c r="B72" s="72" t="s">
        <v>117</v>
      </c>
      <c r="C72" s="71" t="s">
        <v>55</v>
      </c>
      <c r="D72" s="71" t="s">
        <v>1</v>
      </c>
      <c r="E72" s="73">
        <v>8500</v>
      </c>
      <c r="F72" s="51" t="s">
        <v>126</v>
      </c>
      <c r="G72" s="72"/>
      <c r="H72" s="72"/>
      <c r="I72" s="72"/>
      <c r="J72" s="72"/>
      <c r="K72" s="71"/>
      <c r="L72" s="74">
        <v>8500</v>
      </c>
      <c r="M72" s="75">
        <f t="shared" si="1"/>
        <v>0</v>
      </c>
      <c r="N72" s="55" t="s">
        <v>2</v>
      </c>
      <c r="O72" s="51"/>
    </row>
    <row r="73" spans="1:15" ht="18.75">
      <c r="A73" s="71">
        <v>41</v>
      </c>
      <c r="B73" s="72" t="s">
        <v>154</v>
      </c>
      <c r="C73" s="71" t="s">
        <v>55</v>
      </c>
      <c r="D73" s="71" t="s">
        <v>1</v>
      </c>
      <c r="E73" s="73">
        <v>7000</v>
      </c>
      <c r="F73" s="51" t="s">
        <v>126</v>
      </c>
      <c r="G73" s="72"/>
      <c r="H73" s="72"/>
      <c r="I73" s="72"/>
      <c r="J73" s="72"/>
      <c r="K73" s="71"/>
      <c r="L73" s="74">
        <v>7000</v>
      </c>
      <c r="M73" s="75">
        <f t="shared" si="1"/>
        <v>0</v>
      </c>
      <c r="N73" s="55" t="s">
        <v>2</v>
      </c>
      <c r="O73" s="51"/>
    </row>
    <row r="74" spans="1:15" ht="18.75">
      <c r="A74" s="97">
        <v>42</v>
      </c>
      <c r="B74" s="98" t="s">
        <v>155</v>
      </c>
      <c r="C74" s="97" t="s">
        <v>55</v>
      </c>
      <c r="D74" s="97" t="s">
        <v>1</v>
      </c>
      <c r="E74" s="99">
        <v>5200</v>
      </c>
      <c r="F74" s="51" t="s">
        <v>126</v>
      </c>
      <c r="G74" s="98"/>
      <c r="H74" s="98"/>
      <c r="I74" s="98"/>
      <c r="J74" s="98"/>
      <c r="K74" s="97"/>
      <c r="L74" s="100">
        <v>5200</v>
      </c>
      <c r="M74" s="75">
        <f t="shared" si="1"/>
        <v>0</v>
      </c>
      <c r="N74" s="55" t="s">
        <v>2</v>
      </c>
      <c r="O74" s="51"/>
    </row>
    <row r="75" spans="1:15" ht="18.75">
      <c r="A75" s="97">
        <v>43</v>
      </c>
      <c r="B75" s="98" t="s">
        <v>156</v>
      </c>
      <c r="C75" s="97" t="s">
        <v>55</v>
      </c>
      <c r="D75" s="97" t="s">
        <v>1</v>
      </c>
      <c r="E75" s="99">
        <v>5500</v>
      </c>
      <c r="F75" s="51" t="s">
        <v>126</v>
      </c>
      <c r="G75" s="98"/>
      <c r="H75" s="98"/>
      <c r="I75" s="98"/>
      <c r="J75" s="98"/>
      <c r="K75" s="97"/>
      <c r="L75" s="100">
        <v>5500</v>
      </c>
      <c r="M75" s="75">
        <f t="shared" si="1"/>
        <v>0</v>
      </c>
      <c r="N75" s="55" t="s">
        <v>2</v>
      </c>
      <c r="O75" s="51"/>
    </row>
    <row r="76" spans="1:15" ht="18.75">
      <c r="A76" s="103"/>
      <c r="B76" s="104"/>
      <c r="C76" s="103"/>
      <c r="D76" s="104"/>
      <c r="E76" s="105"/>
      <c r="F76" s="103"/>
      <c r="G76" s="104"/>
      <c r="H76" s="104"/>
      <c r="I76" s="104"/>
      <c r="J76" s="104"/>
      <c r="K76" s="103"/>
      <c r="L76" s="106"/>
      <c r="M76" s="106"/>
      <c r="N76" s="103"/>
      <c r="O76" s="104"/>
    </row>
    <row r="77" spans="1:15" ht="18.75">
      <c r="A77" s="76"/>
      <c r="B77" s="77"/>
      <c r="C77" s="76"/>
      <c r="D77" s="77"/>
      <c r="E77" s="78"/>
      <c r="F77" s="76"/>
      <c r="G77" s="77"/>
      <c r="H77" s="77"/>
      <c r="I77" s="77"/>
      <c r="J77" s="77"/>
      <c r="K77" s="76"/>
      <c r="L77" s="79"/>
      <c r="M77" s="79"/>
      <c r="N77" s="76"/>
      <c r="O77" s="77"/>
    </row>
    <row r="78" spans="1:15" ht="18.75">
      <c r="A78" s="57"/>
      <c r="B78" s="56"/>
      <c r="C78" s="57"/>
      <c r="D78" s="56"/>
      <c r="E78" s="58"/>
      <c r="F78" s="56"/>
      <c r="G78" s="56"/>
      <c r="H78" s="56"/>
      <c r="I78" s="56"/>
      <c r="J78" s="56"/>
      <c r="K78" s="56"/>
      <c r="L78" s="62"/>
      <c r="M78" s="62"/>
      <c r="N78" s="59"/>
      <c r="O78" s="56"/>
    </row>
    <row r="79" spans="1:15" ht="21">
      <c r="A79" s="337" t="s">
        <v>255</v>
      </c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</row>
    <row r="80" spans="1:15" ht="21">
      <c r="A80" s="331" t="s">
        <v>26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</row>
    <row r="81" spans="1:15" ht="28.5" customHeight="1">
      <c r="A81" s="331" t="s">
        <v>222</v>
      </c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</row>
    <row r="82" spans="1:15" ht="18.75">
      <c r="A82" s="63" t="s">
        <v>3</v>
      </c>
      <c r="B82" s="63" t="s">
        <v>7</v>
      </c>
      <c r="C82" s="63" t="s">
        <v>8</v>
      </c>
      <c r="D82" s="63" t="s">
        <v>27</v>
      </c>
      <c r="E82" s="63" t="s">
        <v>6</v>
      </c>
      <c r="F82" s="63" t="s">
        <v>28</v>
      </c>
      <c r="G82" s="332" t="s">
        <v>30</v>
      </c>
      <c r="H82" s="332"/>
      <c r="I82" s="332"/>
      <c r="J82" s="332"/>
      <c r="K82" s="332"/>
      <c r="L82" s="63" t="s">
        <v>31</v>
      </c>
      <c r="M82" s="63" t="s">
        <v>32</v>
      </c>
      <c r="N82" s="63" t="s">
        <v>33</v>
      </c>
      <c r="O82" s="63" t="s">
        <v>0</v>
      </c>
    </row>
    <row r="83" spans="1:15" ht="18.75">
      <c r="A83" s="64"/>
      <c r="B83" s="66"/>
      <c r="C83" s="66" t="s">
        <v>9</v>
      </c>
      <c r="D83" s="64"/>
      <c r="E83" s="65"/>
      <c r="F83" s="66" t="s">
        <v>29</v>
      </c>
      <c r="G83" s="63">
        <v>1</v>
      </c>
      <c r="H83" s="63">
        <v>2</v>
      </c>
      <c r="I83" s="63">
        <v>3</v>
      </c>
      <c r="J83" s="63">
        <v>4</v>
      </c>
      <c r="K83" s="63">
        <v>5</v>
      </c>
      <c r="L83" s="64" t="s">
        <v>6</v>
      </c>
      <c r="M83" s="64" t="s">
        <v>6</v>
      </c>
      <c r="N83" s="66" t="s">
        <v>34</v>
      </c>
      <c r="O83" s="66"/>
    </row>
    <row r="84" spans="1:15" ht="18.75">
      <c r="A84" s="67">
        <v>44</v>
      </c>
      <c r="B84" s="157" t="s">
        <v>14</v>
      </c>
      <c r="C84" s="88" t="s">
        <v>17</v>
      </c>
      <c r="D84" s="67" t="s">
        <v>1</v>
      </c>
      <c r="E84" s="68">
        <v>30000</v>
      </c>
      <c r="F84" s="44" t="s">
        <v>90</v>
      </c>
      <c r="G84" s="67"/>
      <c r="H84" s="67"/>
      <c r="I84" s="67"/>
      <c r="J84" s="67"/>
      <c r="K84" s="67"/>
      <c r="L84" s="70">
        <v>13900</v>
      </c>
      <c r="M84" s="84">
        <f>E84-L84</f>
        <v>16100</v>
      </c>
      <c r="N84" s="80" t="s">
        <v>127</v>
      </c>
      <c r="O84" s="81"/>
    </row>
    <row r="85" spans="1:15" ht="18.75">
      <c r="A85" s="71">
        <v>45</v>
      </c>
      <c r="B85" s="158" t="s">
        <v>25</v>
      </c>
      <c r="C85" s="71" t="s">
        <v>17</v>
      </c>
      <c r="D85" s="71" t="s">
        <v>1</v>
      </c>
      <c r="E85" s="73">
        <v>15000</v>
      </c>
      <c r="F85" s="51" t="s">
        <v>126</v>
      </c>
      <c r="G85" s="72"/>
      <c r="H85" s="72"/>
      <c r="I85" s="72"/>
      <c r="J85" s="72"/>
      <c r="K85" s="71"/>
      <c r="L85" s="74">
        <v>0</v>
      </c>
      <c r="M85" s="74">
        <f>E85-L85</f>
        <v>15000</v>
      </c>
      <c r="N85" s="55" t="s">
        <v>127</v>
      </c>
      <c r="O85" s="72"/>
    </row>
    <row r="86" spans="1:15" ht="18.75">
      <c r="A86" s="71">
        <v>46</v>
      </c>
      <c r="B86" s="153" t="s">
        <v>22</v>
      </c>
      <c r="C86" s="71" t="s">
        <v>17</v>
      </c>
      <c r="D86" s="71" t="s">
        <v>1</v>
      </c>
      <c r="E86" s="73">
        <v>20000</v>
      </c>
      <c r="F86" s="51" t="s">
        <v>126</v>
      </c>
      <c r="G86" s="72"/>
      <c r="H86" s="72"/>
      <c r="I86" s="72"/>
      <c r="J86" s="72"/>
      <c r="K86" s="71"/>
      <c r="L86" s="74">
        <v>0</v>
      </c>
      <c r="M86" s="75">
        <f>E86-L86</f>
        <v>20000</v>
      </c>
      <c r="N86" s="55" t="s">
        <v>127</v>
      </c>
      <c r="O86" s="87"/>
    </row>
    <row r="87" spans="1:15" ht="18.75">
      <c r="A87" s="71">
        <v>47</v>
      </c>
      <c r="B87" s="153" t="s">
        <v>24</v>
      </c>
      <c r="C87" s="71" t="s">
        <v>17</v>
      </c>
      <c r="D87" s="71" t="s">
        <v>1</v>
      </c>
      <c r="E87" s="73">
        <v>10000</v>
      </c>
      <c r="F87" s="51" t="s">
        <v>126</v>
      </c>
      <c r="G87" s="72"/>
      <c r="H87" s="72"/>
      <c r="I87" s="72"/>
      <c r="J87" s="72"/>
      <c r="K87" s="71"/>
      <c r="L87" s="74">
        <v>0</v>
      </c>
      <c r="M87" s="75">
        <f aca="true" t="shared" si="2" ref="M87:M98">E87-L87</f>
        <v>10000</v>
      </c>
      <c r="N87" s="55" t="s">
        <v>127</v>
      </c>
      <c r="O87" s="72"/>
    </row>
    <row r="88" spans="1:15" ht="18.75">
      <c r="A88" s="71">
        <v>48</v>
      </c>
      <c r="B88" s="153" t="s">
        <v>15</v>
      </c>
      <c r="C88" s="71" t="s">
        <v>17</v>
      </c>
      <c r="D88" s="71" t="s">
        <v>1</v>
      </c>
      <c r="E88" s="73">
        <v>30000</v>
      </c>
      <c r="F88" s="51" t="s">
        <v>126</v>
      </c>
      <c r="G88" s="72"/>
      <c r="H88" s="72"/>
      <c r="I88" s="72"/>
      <c r="J88" s="72"/>
      <c r="K88" s="71"/>
      <c r="L88" s="74">
        <v>0</v>
      </c>
      <c r="M88" s="75">
        <f t="shared" si="2"/>
        <v>30000</v>
      </c>
      <c r="N88" s="55" t="s">
        <v>127</v>
      </c>
      <c r="O88" s="72"/>
    </row>
    <row r="89" spans="1:15" ht="18.75">
      <c r="A89" s="71">
        <v>49</v>
      </c>
      <c r="B89" s="159" t="s">
        <v>157</v>
      </c>
      <c r="C89" s="71" t="s">
        <v>17</v>
      </c>
      <c r="D89" s="71" t="s">
        <v>1</v>
      </c>
      <c r="E89" s="73">
        <v>865480</v>
      </c>
      <c r="F89" s="51" t="s">
        <v>126</v>
      </c>
      <c r="G89" s="72"/>
      <c r="H89" s="72"/>
      <c r="I89" s="72"/>
      <c r="J89" s="72"/>
      <c r="K89" s="71"/>
      <c r="L89" s="74">
        <f>380987.1+163312.88+4066.4+29873.2</f>
        <v>578239.58</v>
      </c>
      <c r="M89" s="75">
        <f t="shared" si="2"/>
        <v>287240.42000000004</v>
      </c>
      <c r="N89" s="55">
        <v>21458</v>
      </c>
      <c r="O89" s="72"/>
    </row>
    <row r="90" spans="1:15" ht="18.75">
      <c r="A90" s="71">
        <v>50</v>
      </c>
      <c r="B90" s="153" t="s">
        <v>93</v>
      </c>
      <c r="C90" s="71" t="s">
        <v>17</v>
      </c>
      <c r="D90" s="71" t="s">
        <v>1</v>
      </c>
      <c r="E90" s="73">
        <v>10000</v>
      </c>
      <c r="F90" s="51" t="s">
        <v>126</v>
      </c>
      <c r="G90" s="72"/>
      <c r="H90" s="72"/>
      <c r="I90" s="72"/>
      <c r="J90" s="72"/>
      <c r="K90" s="71"/>
      <c r="L90" s="74">
        <f>3000+3000</f>
        <v>6000</v>
      </c>
      <c r="M90" s="75">
        <f t="shared" si="2"/>
        <v>4000</v>
      </c>
      <c r="N90" s="55" t="s">
        <v>127</v>
      </c>
      <c r="O90" s="72"/>
    </row>
    <row r="91" spans="1:15" ht="18.75">
      <c r="A91" s="71">
        <v>51</v>
      </c>
      <c r="B91" s="153" t="s">
        <v>162</v>
      </c>
      <c r="C91" s="71" t="s">
        <v>17</v>
      </c>
      <c r="D91" s="71" t="s">
        <v>1</v>
      </c>
      <c r="E91" s="73">
        <v>10000</v>
      </c>
      <c r="F91" s="51" t="s">
        <v>126</v>
      </c>
      <c r="G91" s="72"/>
      <c r="H91" s="72"/>
      <c r="I91" s="72"/>
      <c r="J91" s="72"/>
      <c r="K91" s="71"/>
      <c r="L91" s="74">
        <v>1840</v>
      </c>
      <c r="M91" s="75">
        <f>E91-L91</f>
        <v>8160</v>
      </c>
      <c r="N91" s="55" t="s">
        <v>145</v>
      </c>
      <c r="O91" s="72"/>
    </row>
    <row r="92" spans="1:15" ht="18.75">
      <c r="A92" s="71">
        <v>52</v>
      </c>
      <c r="B92" s="72" t="s">
        <v>158</v>
      </c>
      <c r="C92" s="71" t="s">
        <v>17</v>
      </c>
      <c r="D92" s="71" t="s">
        <v>1</v>
      </c>
      <c r="E92" s="73">
        <v>15000</v>
      </c>
      <c r="F92" s="51" t="s">
        <v>126</v>
      </c>
      <c r="G92" s="72"/>
      <c r="H92" s="72"/>
      <c r="I92" s="72"/>
      <c r="J92" s="72"/>
      <c r="K92" s="71"/>
      <c r="L92" s="74">
        <v>0</v>
      </c>
      <c r="M92" s="75">
        <f t="shared" si="2"/>
        <v>15000</v>
      </c>
      <c r="N92" s="55" t="s">
        <v>127</v>
      </c>
      <c r="O92" s="151" t="s">
        <v>72</v>
      </c>
    </row>
    <row r="93" spans="1:15" ht="18.75">
      <c r="A93" s="71"/>
      <c r="B93" s="72" t="s">
        <v>159</v>
      </c>
      <c r="C93" s="71"/>
      <c r="D93" s="71"/>
      <c r="E93" s="73"/>
      <c r="F93" s="51"/>
      <c r="G93" s="72"/>
      <c r="H93" s="72"/>
      <c r="I93" s="72"/>
      <c r="J93" s="72"/>
      <c r="K93" s="71"/>
      <c r="L93" s="74"/>
      <c r="M93" s="75"/>
      <c r="N93" s="55"/>
      <c r="O93" s="51"/>
    </row>
    <row r="94" spans="1:15" ht="18.75">
      <c r="A94" s="71">
        <v>53</v>
      </c>
      <c r="B94" s="72" t="s">
        <v>160</v>
      </c>
      <c r="C94" s="71" t="s">
        <v>17</v>
      </c>
      <c r="D94" s="71" t="s">
        <v>1</v>
      </c>
      <c r="E94" s="73">
        <v>150000</v>
      </c>
      <c r="F94" s="51" t="s">
        <v>126</v>
      </c>
      <c r="G94" s="72"/>
      <c r="H94" s="72"/>
      <c r="I94" s="72"/>
      <c r="J94" s="72"/>
      <c r="K94" s="71"/>
      <c r="L94" s="74">
        <v>0</v>
      </c>
      <c r="M94" s="75">
        <f t="shared" si="2"/>
        <v>150000</v>
      </c>
      <c r="N94" s="55" t="s">
        <v>127</v>
      </c>
      <c r="O94" s="72"/>
    </row>
    <row r="95" spans="1:15" ht="18.75">
      <c r="A95" s="71"/>
      <c r="B95" s="72" t="s">
        <v>161</v>
      </c>
      <c r="C95" s="71"/>
      <c r="D95" s="71"/>
      <c r="E95" s="73"/>
      <c r="F95" s="51"/>
      <c r="G95" s="72"/>
      <c r="H95" s="72"/>
      <c r="I95" s="72"/>
      <c r="J95" s="72"/>
      <c r="K95" s="71"/>
      <c r="L95" s="74"/>
      <c r="M95" s="75"/>
      <c r="N95" s="55"/>
      <c r="O95" s="72"/>
    </row>
    <row r="96" spans="1:15" ht="18.75">
      <c r="A96" s="71">
        <v>54</v>
      </c>
      <c r="B96" s="72" t="s">
        <v>164</v>
      </c>
      <c r="C96" s="71" t="s">
        <v>17</v>
      </c>
      <c r="D96" s="71" t="s">
        <v>1</v>
      </c>
      <c r="E96" s="73">
        <v>5000</v>
      </c>
      <c r="F96" s="51" t="s">
        <v>126</v>
      </c>
      <c r="G96" s="72"/>
      <c r="H96" s="72"/>
      <c r="I96" s="72"/>
      <c r="J96" s="72"/>
      <c r="K96" s="71"/>
      <c r="L96" s="74">
        <v>0</v>
      </c>
      <c r="M96" s="75">
        <f>E96-L96</f>
        <v>5000</v>
      </c>
      <c r="N96" s="55" t="s">
        <v>165</v>
      </c>
      <c r="O96" s="72"/>
    </row>
    <row r="97" spans="1:15" ht="18.75">
      <c r="A97" s="71"/>
      <c r="B97" s="72" t="s">
        <v>119</v>
      </c>
      <c r="C97" s="71"/>
      <c r="D97" s="71"/>
      <c r="E97" s="73"/>
      <c r="F97" s="51"/>
      <c r="G97" s="72"/>
      <c r="H97" s="72"/>
      <c r="I97" s="72"/>
      <c r="J97" s="72"/>
      <c r="K97" s="71"/>
      <c r="L97" s="74"/>
      <c r="M97" s="75"/>
      <c r="N97" s="55"/>
      <c r="O97" s="72"/>
    </row>
    <row r="98" spans="1:15" ht="18.75">
      <c r="A98" s="71">
        <v>55</v>
      </c>
      <c r="B98" s="72" t="s">
        <v>74</v>
      </c>
      <c r="C98" s="71" t="s">
        <v>36</v>
      </c>
      <c r="D98" s="71" t="s">
        <v>1</v>
      </c>
      <c r="E98" s="73">
        <v>99000</v>
      </c>
      <c r="F98" s="51" t="s">
        <v>163</v>
      </c>
      <c r="G98" s="72"/>
      <c r="H98" s="72"/>
      <c r="I98" s="72"/>
      <c r="J98" s="72"/>
      <c r="K98" s="71"/>
      <c r="L98" s="74">
        <v>0</v>
      </c>
      <c r="M98" s="75">
        <f t="shared" si="2"/>
        <v>99000</v>
      </c>
      <c r="N98" s="55" t="s">
        <v>213</v>
      </c>
      <c r="O98" s="72"/>
    </row>
    <row r="99" spans="1:15" ht="18.75">
      <c r="A99" s="71"/>
      <c r="B99" s="72" t="s">
        <v>75</v>
      </c>
      <c r="C99" s="71"/>
      <c r="D99" s="71"/>
      <c r="E99" s="73"/>
      <c r="F99" s="51"/>
      <c r="G99" s="72"/>
      <c r="H99" s="72"/>
      <c r="I99" s="72"/>
      <c r="J99" s="72"/>
      <c r="K99" s="71"/>
      <c r="L99" s="74">
        <v>0</v>
      </c>
      <c r="M99" s="75"/>
      <c r="N99" s="55"/>
      <c r="O99" s="72"/>
    </row>
    <row r="100" spans="1:15" ht="18.75">
      <c r="A100" s="71">
        <v>56</v>
      </c>
      <c r="B100" s="158" t="s">
        <v>76</v>
      </c>
      <c r="C100" s="71" t="s">
        <v>36</v>
      </c>
      <c r="D100" s="71" t="s">
        <v>1</v>
      </c>
      <c r="E100" s="73">
        <v>30000</v>
      </c>
      <c r="F100" s="51" t="s">
        <v>167</v>
      </c>
      <c r="G100" s="72"/>
      <c r="H100" s="72"/>
      <c r="I100" s="72"/>
      <c r="J100" s="72"/>
      <c r="K100" s="71"/>
      <c r="L100" s="74">
        <v>7200</v>
      </c>
      <c r="M100" s="75">
        <f>E100-L100</f>
        <v>22800</v>
      </c>
      <c r="N100" s="55" t="s">
        <v>168</v>
      </c>
      <c r="O100" s="72"/>
    </row>
    <row r="101" spans="1:15" ht="18.75">
      <c r="A101" s="97"/>
      <c r="B101" s="160" t="s">
        <v>166</v>
      </c>
      <c r="C101" s="97"/>
      <c r="D101" s="98"/>
      <c r="E101" s="99"/>
      <c r="F101" s="97"/>
      <c r="G101" s="98"/>
      <c r="H101" s="98"/>
      <c r="I101" s="98"/>
      <c r="J101" s="98"/>
      <c r="K101" s="97"/>
      <c r="L101" s="101"/>
      <c r="M101" s="101"/>
      <c r="N101" s="97"/>
      <c r="O101" s="98"/>
    </row>
    <row r="102" spans="1:15" ht="19.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</row>
    <row r="103" spans="1:15" ht="19.5" customHeigh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</row>
    <row r="104" spans="1:15" ht="18.75">
      <c r="A104" s="57"/>
      <c r="B104" s="56"/>
      <c r="C104" s="57"/>
      <c r="D104" s="56"/>
      <c r="E104" s="58"/>
      <c r="F104" s="56"/>
      <c r="G104" s="56"/>
      <c r="H104" s="56"/>
      <c r="I104" s="56"/>
      <c r="J104" s="56"/>
      <c r="K104" s="56"/>
      <c r="L104" s="62"/>
      <c r="M104" s="62"/>
      <c r="N104" s="59"/>
      <c r="O104" s="56"/>
    </row>
    <row r="105" spans="1:15" ht="21">
      <c r="A105" s="337" t="s">
        <v>253</v>
      </c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</row>
    <row r="106" spans="1:15" ht="21">
      <c r="A106" s="331" t="s">
        <v>26</v>
      </c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</row>
    <row r="107" spans="1:15" ht="21">
      <c r="A107" s="331" t="s">
        <v>222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</row>
    <row r="108" spans="1:15" ht="18.75">
      <c r="A108" s="63" t="s">
        <v>3</v>
      </c>
      <c r="B108" s="63" t="s">
        <v>7</v>
      </c>
      <c r="C108" s="63" t="s">
        <v>8</v>
      </c>
      <c r="D108" s="63" t="s">
        <v>27</v>
      </c>
      <c r="E108" s="63" t="s">
        <v>6</v>
      </c>
      <c r="F108" s="63" t="s">
        <v>28</v>
      </c>
      <c r="G108" s="332" t="s">
        <v>30</v>
      </c>
      <c r="H108" s="332"/>
      <c r="I108" s="332"/>
      <c r="J108" s="332"/>
      <c r="K108" s="332"/>
      <c r="L108" s="63" t="s">
        <v>31</v>
      </c>
      <c r="M108" s="63" t="s">
        <v>32</v>
      </c>
      <c r="N108" s="63" t="s">
        <v>33</v>
      </c>
      <c r="O108" s="63" t="s">
        <v>0</v>
      </c>
    </row>
    <row r="109" spans="1:15" ht="18.75">
      <c r="A109" s="64"/>
      <c r="B109" s="66"/>
      <c r="C109" s="66" t="s">
        <v>9</v>
      </c>
      <c r="D109" s="64"/>
      <c r="E109" s="65"/>
      <c r="F109" s="66" t="s">
        <v>29</v>
      </c>
      <c r="G109" s="63">
        <v>1</v>
      </c>
      <c r="H109" s="63">
        <v>2</v>
      </c>
      <c r="I109" s="63">
        <v>3</v>
      </c>
      <c r="J109" s="63">
        <v>4</v>
      </c>
      <c r="K109" s="63">
        <v>5</v>
      </c>
      <c r="L109" s="64" t="s">
        <v>6</v>
      </c>
      <c r="M109" s="64" t="s">
        <v>6</v>
      </c>
      <c r="N109" s="66" t="s">
        <v>34</v>
      </c>
      <c r="O109" s="66"/>
    </row>
    <row r="110" spans="1:15" ht="18.75">
      <c r="A110" s="67">
        <v>57</v>
      </c>
      <c r="B110" s="86" t="s">
        <v>169</v>
      </c>
      <c r="C110" s="88" t="s">
        <v>36</v>
      </c>
      <c r="D110" s="67" t="s">
        <v>1</v>
      </c>
      <c r="E110" s="68">
        <v>30000</v>
      </c>
      <c r="F110" s="44" t="s">
        <v>92</v>
      </c>
      <c r="G110" s="67"/>
      <c r="H110" s="67"/>
      <c r="I110" s="67"/>
      <c r="J110" s="67"/>
      <c r="K110" s="67"/>
      <c r="L110" s="70">
        <v>0</v>
      </c>
      <c r="M110" s="84">
        <f>E110-L110</f>
        <v>30000</v>
      </c>
      <c r="N110" s="80" t="s">
        <v>127</v>
      </c>
      <c r="O110" s="151" t="s">
        <v>72</v>
      </c>
    </row>
    <row r="111" spans="1:15" ht="18.75">
      <c r="A111" s="71"/>
      <c r="B111" s="72" t="s">
        <v>170</v>
      </c>
      <c r="C111" s="71"/>
      <c r="D111" s="71"/>
      <c r="E111" s="73"/>
      <c r="F111" s="51"/>
      <c r="G111" s="71"/>
      <c r="H111" s="71"/>
      <c r="I111" s="71"/>
      <c r="J111" s="71"/>
      <c r="K111" s="71"/>
      <c r="L111" s="74"/>
      <c r="M111" s="74"/>
      <c r="N111" s="55"/>
      <c r="O111" s="82"/>
    </row>
    <row r="112" spans="1:15" ht="18.75">
      <c r="A112" s="71">
        <v>58</v>
      </c>
      <c r="B112" s="72" t="s">
        <v>171</v>
      </c>
      <c r="C112" s="71" t="s">
        <v>36</v>
      </c>
      <c r="D112" s="71" t="s">
        <v>1</v>
      </c>
      <c r="E112" s="73">
        <v>100000</v>
      </c>
      <c r="F112" s="51" t="s">
        <v>173</v>
      </c>
      <c r="G112" s="72"/>
      <c r="H112" s="72"/>
      <c r="I112" s="72"/>
      <c r="J112" s="72"/>
      <c r="K112" s="71"/>
      <c r="L112" s="74">
        <v>0</v>
      </c>
      <c r="M112" s="74">
        <f>E112-L112</f>
        <v>100000</v>
      </c>
      <c r="N112" s="55" t="s">
        <v>127</v>
      </c>
      <c r="O112" s="51" t="s">
        <v>73</v>
      </c>
    </row>
    <row r="113" spans="1:15" ht="18.75">
      <c r="A113" s="71"/>
      <c r="B113" s="72" t="s">
        <v>172</v>
      </c>
      <c r="C113" s="71"/>
      <c r="D113" s="71"/>
      <c r="E113" s="73"/>
      <c r="F113" s="71"/>
      <c r="G113" s="72"/>
      <c r="H113" s="72"/>
      <c r="I113" s="72"/>
      <c r="J113" s="72"/>
      <c r="K113" s="71"/>
      <c r="L113" s="74"/>
      <c r="M113" s="74"/>
      <c r="N113" s="55"/>
      <c r="O113" s="72"/>
    </row>
    <row r="114" spans="1:15" ht="18.75">
      <c r="A114" s="71">
        <v>59</v>
      </c>
      <c r="B114" s="72" t="s">
        <v>175</v>
      </c>
      <c r="C114" s="71" t="s">
        <v>36</v>
      </c>
      <c r="D114" s="71" t="s">
        <v>1</v>
      </c>
      <c r="E114" s="73">
        <v>200000</v>
      </c>
      <c r="F114" s="51" t="s">
        <v>173</v>
      </c>
      <c r="G114" s="72"/>
      <c r="H114" s="72"/>
      <c r="I114" s="72"/>
      <c r="J114" s="72"/>
      <c r="K114" s="71"/>
      <c r="L114" s="74">
        <v>0</v>
      </c>
      <c r="M114" s="75">
        <f>E114-L114</f>
        <v>200000</v>
      </c>
      <c r="N114" s="55" t="s">
        <v>127</v>
      </c>
      <c r="O114" s="51" t="s">
        <v>73</v>
      </c>
    </row>
    <row r="115" spans="1:15" ht="18.75">
      <c r="A115" s="71"/>
      <c r="B115" s="72" t="s">
        <v>176</v>
      </c>
      <c r="C115" s="71"/>
      <c r="D115" s="71"/>
      <c r="E115" s="73"/>
      <c r="F115" s="71"/>
      <c r="G115" s="72"/>
      <c r="H115" s="72"/>
      <c r="I115" s="72"/>
      <c r="J115" s="72"/>
      <c r="K115" s="71"/>
      <c r="L115" s="74"/>
      <c r="M115" s="75"/>
      <c r="N115" s="55"/>
      <c r="O115" s="72"/>
    </row>
    <row r="116" spans="1:15" ht="18.75">
      <c r="A116" s="71">
        <v>60</v>
      </c>
      <c r="B116" s="72" t="s">
        <v>177</v>
      </c>
      <c r="C116" s="71" t="s">
        <v>55</v>
      </c>
      <c r="D116" s="71" t="s">
        <v>1</v>
      </c>
      <c r="E116" s="145">
        <v>1577000</v>
      </c>
      <c r="F116" s="51" t="s">
        <v>173</v>
      </c>
      <c r="G116" s="72"/>
      <c r="H116" s="72"/>
      <c r="I116" s="72"/>
      <c r="J116" s="72"/>
      <c r="K116" s="71"/>
      <c r="L116" s="74">
        <v>0</v>
      </c>
      <c r="M116" s="146">
        <f>E116-L116</f>
        <v>1577000</v>
      </c>
      <c r="N116" s="55" t="s">
        <v>127</v>
      </c>
      <c r="O116" s="51" t="s">
        <v>73</v>
      </c>
    </row>
    <row r="117" spans="1:15" ht="18.75">
      <c r="A117" s="71"/>
      <c r="B117" s="72" t="s">
        <v>174</v>
      </c>
      <c r="C117" s="71"/>
      <c r="D117" s="71"/>
      <c r="E117" s="73"/>
      <c r="F117" s="51"/>
      <c r="G117" s="72"/>
      <c r="H117" s="72"/>
      <c r="I117" s="72"/>
      <c r="J117" s="72"/>
      <c r="K117" s="71"/>
      <c r="L117" s="74"/>
      <c r="M117" s="75"/>
      <c r="N117" s="55" t="s">
        <v>79</v>
      </c>
      <c r="O117" s="72"/>
    </row>
    <row r="118" spans="1:15" ht="18.75">
      <c r="A118" s="71">
        <v>61</v>
      </c>
      <c r="B118" s="147" t="s">
        <v>178</v>
      </c>
      <c r="C118" s="71" t="s">
        <v>55</v>
      </c>
      <c r="D118" s="71" t="s">
        <v>1</v>
      </c>
      <c r="E118" s="73">
        <v>582000</v>
      </c>
      <c r="F118" s="51" t="s">
        <v>173</v>
      </c>
      <c r="G118" s="72"/>
      <c r="H118" s="72"/>
      <c r="I118" s="72"/>
      <c r="J118" s="72"/>
      <c r="K118" s="71"/>
      <c r="L118" s="74">
        <v>0</v>
      </c>
      <c r="M118" s="75">
        <f>E118-L118</f>
        <v>582000</v>
      </c>
      <c r="N118" s="55" t="s">
        <v>127</v>
      </c>
      <c r="O118" s="51" t="s">
        <v>73</v>
      </c>
    </row>
    <row r="119" spans="1:15" ht="18.75">
      <c r="A119" s="71"/>
      <c r="B119" s="72" t="s">
        <v>118</v>
      </c>
      <c r="C119" s="71"/>
      <c r="D119" s="71"/>
      <c r="E119" s="73"/>
      <c r="F119" s="51"/>
      <c r="G119" s="72"/>
      <c r="H119" s="72"/>
      <c r="I119" s="72"/>
      <c r="J119" s="72"/>
      <c r="K119" s="71"/>
      <c r="L119" s="74"/>
      <c r="M119" s="75"/>
      <c r="N119" s="55"/>
      <c r="O119" s="72"/>
    </row>
    <row r="120" spans="1:15" ht="18.75">
      <c r="A120" s="71">
        <v>62</v>
      </c>
      <c r="B120" s="72" t="s">
        <v>179</v>
      </c>
      <c r="C120" s="71" t="s">
        <v>17</v>
      </c>
      <c r="D120" s="71" t="s">
        <v>1</v>
      </c>
      <c r="E120" s="73">
        <v>30000</v>
      </c>
      <c r="F120" s="51" t="s">
        <v>173</v>
      </c>
      <c r="G120" s="72"/>
      <c r="H120" s="72"/>
      <c r="I120" s="72"/>
      <c r="J120" s="72"/>
      <c r="K120" s="71"/>
      <c r="L120" s="74">
        <v>0</v>
      </c>
      <c r="M120" s="75">
        <f>E120-L120</f>
        <v>30000</v>
      </c>
      <c r="N120" s="55" t="s">
        <v>127</v>
      </c>
      <c r="O120" s="51" t="s">
        <v>73</v>
      </c>
    </row>
    <row r="121" spans="1:15" ht="18.75">
      <c r="A121" s="71"/>
      <c r="B121" s="72" t="s">
        <v>180</v>
      </c>
      <c r="C121" s="71"/>
      <c r="D121" s="71"/>
      <c r="E121" s="73"/>
      <c r="F121" s="51"/>
      <c r="G121" s="72"/>
      <c r="H121" s="72"/>
      <c r="I121" s="72"/>
      <c r="J121" s="72"/>
      <c r="K121" s="71"/>
      <c r="L121" s="74"/>
      <c r="M121" s="75"/>
      <c r="N121" s="55"/>
      <c r="O121" s="72"/>
    </row>
    <row r="122" spans="1:15" ht="18.75">
      <c r="A122" s="71">
        <v>63</v>
      </c>
      <c r="B122" s="107" t="s">
        <v>80</v>
      </c>
      <c r="C122" s="71" t="s">
        <v>17</v>
      </c>
      <c r="D122" s="71" t="s">
        <v>1</v>
      </c>
      <c r="E122" s="73">
        <v>60000</v>
      </c>
      <c r="F122" s="85">
        <v>21186</v>
      </c>
      <c r="G122" s="72"/>
      <c r="H122" s="72"/>
      <c r="I122" s="72"/>
      <c r="J122" s="72"/>
      <c r="K122" s="71"/>
      <c r="L122" s="74">
        <f>49200+840+2250</f>
        <v>52290</v>
      </c>
      <c r="M122" s="75">
        <f>E122-L122</f>
        <v>7710</v>
      </c>
      <c r="N122" s="55" t="s">
        <v>182</v>
      </c>
      <c r="O122" s="51" t="s">
        <v>73</v>
      </c>
    </row>
    <row r="123" spans="1:15" ht="18.75">
      <c r="A123" s="71"/>
      <c r="B123" s="72" t="s">
        <v>181</v>
      </c>
      <c r="C123" s="71"/>
      <c r="D123" s="71"/>
      <c r="E123" s="73"/>
      <c r="F123" s="51"/>
      <c r="G123" s="72"/>
      <c r="H123" s="72"/>
      <c r="I123" s="72"/>
      <c r="J123" s="72"/>
      <c r="K123" s="71"/>
      <c r="L123" s="74"/>
      <c r="M123" s="75"/>
      <c r="N123" s="55"/>
      <c r="O123" s="72"/>
    </row>
    <row r="124" spans="1:15" ht="18.75">
      <c r="A124" s="71">
        <v>64</v>
      </c>
      <c r="B124" s="107" t="s">
        <v>183</v>
      </c>
      <c r="C124" s="71" t="s">
        <v>17</v>
      </c>
      <c r="D124" s="71" t="s">
        <v>1</v>
      </c>
      <c r="E124" s="73">
        <v>10000</v>
      </c>
      <c r="F124" s="51" t="s">
        <v>173</v>
      </c>
      <c r="G124" s="72"/>
      <c r="H124" s="72"/>
      <c r="I124" s="72"/>
      <c r="J124" s="72"/>
      <c r="K124" s="71"/>
      <c r="L124" s="74">
        <v>0</v>
      </c>
      <c r="M124" s="75">
        <f>E124-L124</f>
        <v>10000</v>
      </c>
      <c r="N124" s="55" t="s">
        <v>127</v>
      </c>
      <c r="O124" s="51" t="s">
        <v>73</v>
      </c>
    </row>
    <row r="125" spans="1:15" ht="18.75">
      <c r="A125" s="97"/>
      <c r="B125" s="107" t="s">
        <v>180</v>
      </c>
      <c r="C125" s="71"/>
      <c r="D125" s="71"/>
      <c r="E125" s="99"/>
      <c r="F125" s="51"/>
      <c r="G125" s="98"/>
      <c r="H125" s="98"/>
      <c r="I125" s="98"/>
      <c r="J125" s="98"/>
      <c r="K125" s="97"/>
      <c r="L125" s="101"/>
      <c r="M125" s="101"/>
      <c r="N125" s="55"/>
      <c r="O125" s="72"/>
    </row>
    <row r="126" spans="1:15" ht="18.75">
      <c r="A126" s="97">
        <v>65</v>
      </c>
      <c r="B126" s="149" t="s">
        <v>184</v>
      </c>
      <c r="C126" s="97" t="s">
        <v>17</v>
      </c>
      <c r="D126" s="97" t="s">
        <v>1</v>
      </c>
      <c r="E126" s="99">
        <v>3000</v>
      </c>
      <c r="F126" s="51" t="s">
        <v>173</v>
      </c>
      <c r="G126" s="98"/>
      <c r="H126" s="98"/>
      <c r="I126" s="98"/>
      <c r="J126" s="98"/>
      <c r="K126" s="97"/>
      <c r="L126" s="101">
        <v>0</v>
      </c>
      <c r="M126" s="75">
        <f>E126-L126</f>
        <v>3000</v>
      </c>
      <c r="N126" s="55" t="s">
        <v>127</v>
      </c>
      <c r="O126" s="51" t="s">
        <v>73</v>
      </c>
    </row>
    <row r="127" spans="1:15" ht="18.75">
      <c r="A127" s="97"/>
      <c r="B127" s="149" t="s">
        <v>185</v>
      </c>
      <c r="C127" s="97"/>
      <c r="D127" s="97"/>
      <c r="E127" s="99"/>
      <c r="F127" s="109"/>
      <c r="G127" s="98"/>
      <c r="H127" s="98"/>
      <c r="I127" s="98"/>
      <c r="J127" s="98"/>
      <c r="K127" s="97"/>
      <c r="L127" s="101"/>
      <c r="M127" s="101"/>
      <c r="N127" s="102"/>
      <c r="O127" s="98"/>
    </row>
    <row r="128" spans="1:15" ht="21.75" customHeight="1">
      <c r="A128" s="96"/>
      <c r="B128" s="148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</row>
    <row r="131" spans="1:15" ht="18.75">
      <c r="A131" s="57"/>
      <c r="B131" s="56"/>
      <c r="C131" s="57"/>
      <c r="D131" s="56"/>
      <c r="E131" s="58"/>
      <c r="F131" s="56"/>
      <c r="G131" s="56"/>
      <c r="H131" s="56"/>
      <c r="I131" s="56"/>
      <c r="J131" s="56"/>
      <c r="K131" s="56"/>
      <c r="L131" s="62"/>
      <c r="M131" s="62"/>
      <c r="N131" s="59"/>
      <c r="O131" s="56"/>
    </row>
    <row r="132" spans="1:15" ht="21">
      <c r="A132" s="337" t="s">
        <v>253</v>
      </c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</row>
    <row r="133" spans="1:15" ht="21">
      <c r="A133" s="331" t="s">
        <v>26</v>
      </c>
      <c r="B133" s="331"/>
      <c r="C133" s="331"/>
      <c r="D133" s="331"/>
      <c r="E133" s="331"/>
      <c r="F133" s="331"/>
      <c r="G133" s="331"/>
      <c r="H133" s="331"/>
      <c r="I133" s="331"/>
      <c r="J133" s="331"/>
      <c r="K133" s="331"/>
      <c r="L133" s="331"/>
      <c r="M133" s="331"/>
      <c r="N133" s="331"/>
      <c r="O133" s="331"/>
    </row>
    <row r="134" spans="1:15" ht="21">
      <c r="A134" s="331" t="s">
        <v>222</v>
      </c>
      <c r="B134" s="331"/>
      <c r="C134" s="331"/>
      <c r="D134" s="331"/>
      <c r="E134" s="331"/>
      <c r="F134" s="331"/>
      <c r="G134" s="331"/>
      <c r="H134" s="331"/>
      <c r="I134" s="331"/>
      <c r="J134" s="331"/>
      <c r="K134" s="331"/>
      <c r="L134" s="331"/>
      <c r="M134" s="331"/>
      <c r="N134" s="331"/>
      <c r="O134" s="331"/>
    </row>
    <row r="135" spans="1:15" ht="18.75">
      <c r="A135" s="63" t="s">
        <v>3</v>
      </c>
      <c r="B135" s="63" t="s">
        <v>7</v>
      </c>
      <c r="C135" s="63" t="s">
        <v>8</v>
      </c>
      <c r="D135" s="63" t="s">
        <v>27</v>
      </c>
      <c r="E135" s="63" t="s">
        <v>6</v>
      </c>
      <c r="F135" s="63" t="s">
        <v>28</v>
      </c>
      <c r="G135" s="332" t="s">
        <v>30</v>
      </c>
      <c r="H135" s="332"/>
      <c r="I135" s="332"/>
      <c r="J135" s="332"/>
      <c r="K135" s="332"/>
      <c r="L135" s="63" t="s">
        <v>31</v>
      </c>
      <c r="M135" s="63" t="s">
        <v>32</v>
      </c>
      <c r="N135" s="63" t="s">
        <v>33</v>
      </c>
      <c r="O135" s="63" t="s">
        <v>0</v>
      </c>
    </row>
    <row r="136" spans="1:15" ht="18.75">
      <c r="A136" s="64"/>
      <c r="B136" s="66"/>
      <c r="C136" s="66" t="s">
        <v>9</v>
      </c>
      <c r="D136" s="64"/>
      <c r="E136" s="65"/>
      <c r="F136" s="66" t="s">
        <v>29</v>
      </c>
      <c r="G136" s="63">
        <v>1</v>
      </c>
      <c r="H136" s="63">
        <v>2</v>
      </c>
      <c r="I136" s="63">
        <v>3</v>
      </c>
      <c r="J136" s="63">
        <v>4</v>
      </c>
      <c r="K136" s="63">
        <v>5</v>
      </c>
      <c r="L136" s="64" t="s">
        <v>6</v>
      </c>
      <c r="M136" s="64" t="s">
        <v>6</v>
      </c>
      <c r="N136" s="66" t="s">
        <v>34</v>
      </c>
      <c r="O136" s="66"/>
    </row>
    <row r="137" spans="1:15" ht="18.75">
      <c r="A137" s="67">
        <v>66</v>
      </c>
      <c r="B137" s="86" t="s">
        <v>186</v>
      </c>
      <c r="C137" s="71" t="s">
        <v>17</v>
      </c>
      <c r="D137" s="67" t="s">
        <v>1</v>
      </c>
      <c r="E137" s="68">
        <v>150000</v>
      </c>
      <c r="F137" s="51" t="s">
        <v>173</v>
      </c>
      <c r="G137" s="67"/>
      <c r="H137" s="67"/>
      <c r="I137" s="67"/>
      <c r="J137" s="67"/>
      <c r="K137" s="67"/>
      <c r="L137" s="70">
        <v>0</v>
      </c>
      <c r="M137" s="84">
        <f>E137-L137</f>
        <v>150000</v>
      </c>
      <c r="N137" s="80">
        <v>21334</v>
      </c>
      <c r="O137" s="151" t="s">
        <v>72</v>
      </c>
    </row>
    <row r="138" spans="1:15" ht="18.75">
      <c r="A138" s="71"/>
      <c r="B138" s="72" t="s">
        <v>187</v>
      </c>
      <c r="C138" s="71"/>
      <c r="D138" s="71"/>
      <c r="E138" s="73"/>
      <c r="F138" s="51"/>
      <c r="G138" s="72"/>
      <c r="H138" s="72"/>
      <c r="I138" s="72"/>
      <c r="J138" s="72"/>
      <c r="K138" s="71"/>
      <c r="L138" s="108">
        <v>0</v>
      </c>
      <c r="M138" s="74">
        <f>E138-L138</f>
        <v>0</v>
      </c>
      <c r="N138" s="55"/>
      <c r="O138" s="72"/>
    </row>
    <row r="139" spans="1:15" ht="18.75">
      <c r="A139" s="71">
        <v>67</v>
      </c>
      <c r="B139" s="72" t="s">
        <v>188</v>
      </c>
      <c r="C139" s="71" t="s">
        <v>17</v>
      </c>
      <c r="D139" s="71" t="s">
        <v>1</v>
      </c>
      <c r="E139" s="73">
        <v>30000</v>
      </c>
      <c r="F139" s="51" t="s">
        <v>194</v>
      </c>
      <c r="G139" s="72"/>
      <c r="H139" s="72"/>
      <c r="I139" s="72"/>
      <c r="J139" s="72"/>
      <c r="K139" s="71"/>
      <c r="L139" s="74">
        <v>0</v>
      </c>
      <c r="M139" s="74">
        <f>E139-L139</f>
        <v>30000</v>
      </c>
      <c r="N139" s="55">
        <v>21443</v>
      </c>
      <c r="O139" s="51" t="s">
        <v>73</v>
      </c>
    </row>
    <row r="140" spans="1:15" ht="18.75">
      <c r="A140" s="71">
        <v>68</v>
      </c>
      <c r="B140" s="72" t="s">
        <v>189</v>
      </c>
      <c r="C140" s="71" t="s">
        <v>17</v>
      </c>
      <c r="D140" s="71" t="s">
        <v>1</v>
      </c>
      <c r="E140" s="73">
        <v>20000</v>
      </c>
      <c r="F140" s="85" t="s">
        <v>191</v>
      </c>
      <c r="G140" s="72"/>
      <c r="H140" s="72"/>
      <c r="I140" s="72"/>
      <c r="J140" s="72"/>
      <c r="K140" s="71"/>
      <c r="L140" s="74">
        <v>0</v>
      </c>
      <c r="M140" s="75">
        <f>E140-L140</f>
        <v>20000</v>
      </c>
      <c r="N140" s="55">
        <v>21275</v>
      </c>
      <c r="O140" s="51" t="s">
        <v>73</v>
      </c>
    </row>
    <row r="141" spans="1:15" ht="18.75">
      <c r="A141" s="71"/>
      <c r="B141" s="72" t="s">
        <v>190</v>
      </c>
      <c r="C141" s="71"/>
      <c r="D141" s="71"/>
      <c r="E141" s="73"/>
      <c r="F141" s="51"/>
      <c r="G141" s="72"/>
      <c r="H141" s="72"/>
      <c r="I141" s="72"/>
      <c r="J141" s="72"/>
      <c r="K141" s="71"/>
      <c r="L141" s="74"/>
      <c r="M141" s="75"/>
      <c r="N141" s="55"/>
      <c r="O141" s="87"/>
    </row>
    <row r="142" spans="1:15" ht="18.75">
      <c r="A142" s="71">
        <v>69</v>
      </c>
      <c r="B142" s="72" t="s">
        <v>192</v>
      </c>
      <c r="C142" s="71" t="s">
        <v>36</v>
      </c>
      <c r="D142" s="71" t="s">
        <v>1</v>
      </c>
      <c r="E142" s="73">
        <v>30000</v>
      </c>
      <c r="F142" s="51" t="s">
        <v>195</v>
      </c>
      <c r="G142" s="72"/>
      <c r="H142" s="72"/>
      <c r="I142" s="72"/>
      <c r="J142" s="72"/>
      <c r="K142" s="71"/>
      <c r="L142" s="74">
        <f>420+22795</f>
        <v>23215</v>
      </c>
      <c r="M142" s="75">
        <f>E142-L142</f>
        <v>6785</v>
      </c>
      <c r="N142" s="55">
        <v>21305</v>
      </c>
      <c r="O142" s="51" t="s">
        <v>73</v>
      </c>
    </row>
    <row r="143" spans="1:15" ht="18.75">
      <c r="A143" s="71"/>
      <c r="B143" s="72" t="s">
        <v>193</v>
      </c>
      <c r="C143" s="71"/>
      <c r="D143" s="71"/>
      <c r="E143" s="73"/>
      <c r="F143" s="51"/>
      <c r="G143" s="72"/>
      <c r="H143" s="72"/>
      <c r="I143" s="72"/>
      <c r="J143" s="72"/>
      <c r="K143" s="71"/>
      <c r="L143" s="74"/>
      <c r="M143" s="75"/>
      <c r="N143" s="55"/>
      <c r="O143" s="72"/>
    </row>
    <row r="144" spans="1:15" ht="18.75">
      <c r="A144" s="71">
        <v>70</v>
      </c>
      <c r="B144" s="72" t="s">
        <v>106</v>
      </c>
      <c r="C144" s="71" t="s">
        <v>36</v>
      </c>
      <c r="D144" s="71" t="s">
        <v>1</v>
      </c>
      <c r="E144" s="73">
        <v>20000</v>
      </c>
      <c r="F144" s="51" t="s">
        <v>196</v>
      </c>
      <c r="G144" s="72"/>
      <c r="H144" s="72"/>
      <c r="I144" s="72"/>
      <c r="J144" s="72"/>
      <c r="K144" s="71"/>
      <c r="L144" s="74">
        <f>420+7500+11250</f>
        <v>19170</v>
      </c>
      <c r="M144" s="75">
        <f>E144-L144</f>
        <v>830</v>
      </c>
      <c r="N144" s="55" t="s">
        <v>197</v>
      </c>
      <c r="O144" s="51" t="s">
        <v>73</v>
      </c>
    </row>
    <row r="145" spans="1:15" ht="18.75">
      <c r="A145" s="71">
        <v>71</v>
      </c>
      <c r="B145" s="72" t="s">
        <v>198</v>
      </c>
      <c r="C145" s="71" t="s">
        <v>17</v>
      </c>
      <c r="D145" s="71" t="s">
        <v>1</v>
      </c>
      <c r="E145" s="73">
        <v>200000</v>
      </c>
      <c r="F145" s="85" t="s">
        <v>91</v>
      </c>
      <c r="G145" s="72"/>
      <c r="H145" s="72"/>
      <c r="I145" s="72"/>
      <c r="J145" s="72"/>
      <c r="K145" s="71"/>
      <c r="L145" s="74">
        <f>41250+10792+97000+17150+8150</f>
        <v>174342</v>
      </c>
      <c r="M145" s="75">
        <f>E145-L145</f>
        <v>25658</v>
      </c>
      <c r="N145" s="55">
        <v>21292</v>
      </c>
      <c r="O145" s="51" t="s">
        <v>73</v>
      </c>
    </row>
    <row r="146" spans="1:15" ht="18.75">
      <c r="A146" s="71"/>
      <c r="B146" s="72" t="s">
        <v>199</v>
      </c>
      <c r="C146" s="71"/>
      <c r="D146" s="71"/>
      <c r="E146" s="73"/>
      <c r="F146" s="51"/>
      <c r="G146" s="72"/>
      <c r="H146" s="72"/>
      <c r="I146" s="72"/>
      <c r="J146" s="72"/>
      <c r="K146" s="71"/>
      <c r="L146" s="74"/>
      <c r="M146" s="75"/>
      <c r="N146" s="55"/>
      <c r="O146" s="72"/>
    </row>
    <row r="147" spans="1:15" ht="18.75">
      <c r="A147" s="71">
        <v>72</v>
      </c>
      <c r="B147" s="72" t="s">
        <v>76</v>
      </c>
      <c r="C147" s="71" t="s">
        <v>36</v>
      </c>
      <c r="D147" s="71" t="s">
        <v>1</v>
      </c>
      <c r="E147" s="73">
        <v>30000</v>
      </c>
      <c r="F147" s="85">
        <v>21276</v>
      </c>
      <c r="G147" s="72"/>
      <c r="H147" s="72"/>
      <c r="I147" s="72"/>
      <c r="J147" s="72"/>
      <c r="K147" s="71"/>
      <c r="L147" s="74">
        <v>0</v>
      </c>
      <c r="M147" s="75">
        <v>30000</v>
      </c>
      <c r="N147" s="55">
        <v>21285</v>
      </c>
      <c r="O147" s="51" t="s">
        <v>73</v>
      </c>
    </row>
    <row r="148" spans="1:15" ht="18.75">
      <c r="A148" s="71"/>
      <c r="B148" s="72" t="s">
        <v>200</v>
      </c>
      <c r="C148" s="71"/>
      <c r="D148" s="71"/>
      <c r="E148" s="73"/>
      <c r="F148" s="51"/>
      <c r="G148" s="72"/>
      <c r="H148" s="72"/>
      <c r="I148" s="72"/>
      <c r="J148" s="72"/>
      <c r="K148" s="71"/>
      <c r="L148" s="74"/>
      <c r="M148" s="75"/>
      <c r="N148" s="55"/>
      <c r="O148" s="72"/>
    </row>
    <row r="149" spans="1:15" ht="18.75">
      <c r="A149" s="71">
        <v>73</v>
      </c>
      <c r="B149" s="72" t="s">
        <v>201</v>
      </c>
      <c r="C149" s="71" t="s">
        <v>36</v>
      </c>
      <c r="D149" s="71" t="s">
        <v>1</v>
      </c>
      <c r="E149" s="73">
        <v>100000</v>
      </c>
      <c r="F149" s="51" t="s">
        <v>203</v>
      </c>
      <c r="G149" s="72"/>
      <c r="H149" s="72"/>
      <c r="I149" s="72"/>
      <c r="J149" s="72"/>
      <c r="K149" s="71"/>
      <c r="L149" s="74">
        <v>0</v>
      </c>
      <c r="M149" s="75">
        <f>E149-L149</f>
        <v>100000</v>
      </c>
      <c r="N149" s="55">
        <v>21366</v>
      </c>
      <c r="O149" s="72"/>
    </row>
    <row r="150" spans="1:15" ht="18.75">
      <c r="A150" s="71"/>
      <c r="B150" s="72" t="s">
        <v>202</v>
      </c>
      <c r="C150" s="71"/>
      <c r="D150" s="71"/>
      <c r="E150" s="73"/>
      <c r="F150" s="85"/>
      <c r="G150" s="72"/>
      <c r="H150" s="72"/>
      <c r="I150" s="72"/>
      <c r="J150" s="72"/>
      <c r="K150" s="71"/>
      <c r="L150" s="74"/>
      <c r="M150" s="75"/>
      <c r="N150" s="85"/>
      <c r="O150" s="72"/>
    </row>
    <row r="151" spans="1:15" ht="18.75">
      <c r="A151" s="97">
        <v>74</v>
      </c>
      <c r="B151" s="72" t="s">
        <v>204</v>
      </c>
      <c r="C151" s="71" t="s">
        <v>36</v>
      </c>
      <c r="D151" s="71" t="s">
        <v>1</v>
      </c>
      <c r="E151" s="99">
        <v>40000</v>
      </c>
      <c r="F151" s="51" t="s">
        <v>203</v>
      </c>
      <c r="G151" s="98"/>
      <c r="H151" s="98"/>
      <c r="I151" s="98"/>
      <c r="J151" s="98"/>
      <c r="K151" s="97"/>
      <c r="L151" s="74">
        <v>0</v>
      </c>
      <c r="M151" s="75">
        <f>E151-L151</f>
        <v>40000</v>
      </c>
      <c r="N151" s="55">
        <v>21366</v>
      </c>
      <c r="O151" s="98"/>
    </row>
    <row r="152" spans="1:15" ht="18.75">
      <c r="A152" s="97"/>
      <c r="B152" s="72" t="s">
        <v>205</v>
      </c>
      <c r="C152" s="71"/>
      <c r="D152" s="71"/>
      <c r="E152" s="99"/>
      <c r="F152" s="51"/>
      <c r="G152" s="98"/>
      <c r="H152" s="98"/>
      <c r="I152" s="98"/>
      <c r="J152" s="98"/>
      <c r="K152" s="97"/>
      <c r="L152" s="101"/>
      <c r="M152" s="75"/>
      <c r="N152" s="55"/>
      <c r="O152" s="98"/>
    </row>
    <row r="153" spans="1:15" ht="18.75">
      <c r="A153" s="97"/>
      <c r="B153" s="72" t="s">
        <v>206</v>
      </c>
      <c r="C153" s="97"/>
      <c r="D153" s="97"/>
      <c r="E153" s="99"/>
      <c r="F153" s="109"/>
      <c r="G153" s="98"/>
      <c r="H153" s="98"/>
      <c r="I153" s="98"/>
      <c r="J153" s="98"/>
      <c r="K153" s="97"/>
      <c r="L153" s="101"/>
      <c r="M153" s="101"/>
      <c r="N153" s="102"/>
      <c r="O153" s="98"/>
    </row>
    <row r="154" spans="1:15" ht="21.75" customHeight="1">
      <c r="A154" s="150"/>
      <c r="B154" s="86" t="s">
        <v>207</v>
      </c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1:15" ht="21.75" customHeight="1">
      <c r="A155" s="96"/>
      <c r="B155" s="104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</row>
    <row r="156" spans="1:15" ht="18.75">
      <c r="A156" s="57"/>
      <c r="B156" s="56"/>
      <c r="C156" s="57"/>
      <c r="D156" s="56"/>
      <c r="E156" s="58"/>
      <c r="F156" s="56"/>
      <c r="G156" s="56"/>
      <c r="H156" s="56"/>
      <c r="I156" s="56"/>
      <c r="J156" s="56"/>
      <c r="K156" s="56"/>
      <c r="L156" s="62"/>
      <c r="M156" s="62"/>
      <c r="N156" s="59"/>
      <c r="O156" s="56"/>
    </row>
    <row r="157" spans="1:15" ht="18.75">
      <c r="A157" s="57"/>
      <c r="B157" s="56"/>
      <c r="C157" s="57"/>
      <c r="D157" s="56"/>
      <c r="E157" s="58"/>
      <c r="F157" s="56"/>
      <c r="G157" s="56"/>
      <c r="H157" s="56"/>
      <c r="I157" s="56"/>
      <c r="J157" s="56"/>
      <c r="K157" s="56"/>
      <c r="L157" s="62"/>
      <c r="M157" s="62"/>
      <c r="N157" s="59"/>
      <c r="O157" s="56"/>
    </row>
    <row r="158" spans="1:15" ht="21">
      <c r="A158" s="337" t="s">
        <v>254</v>
      </c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</row>
    <row r="159" spans="1:15" ht="21">
      <c r="A159" s="331" t="s">
        <v>26</v>
      </c>
      <c r="B159" s="331"/>
      <c r="C159" s="331"/>
      <c r="D159" s="331"/>
      <c r="E159" s="331"/>
      <c r="F159" s="331"/>
      <c r="G159" s="331"/>
      <c r="H159" s="331"/>
      <c r="I159" s="331"/>
      <c r="J159" s="331"/>
      <c r="K159" s="331"/>
      <c r="L159" s="331"/>
      <c r="M159" s="331"/>
      <c r="N159" s="331"/>
      <c r="O159" s="331"/>
    </row>
    <row r="160" spans="1:15" ht="21">
      <c r="A160" s="331" t="s">
        <v>222</v>
      </c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</row>
    <row r="161" spans="1:15" ht="18.75">
      <c r="A161" s="63" t="s">
        <v>3</v>
      </c>
      <c r="B161" s="63" t="s">
        <v>7</v>
      </c>
      <c r="C161" s="63" t="s">
        <v>8</v>
      </c>
      <c r="D161" s="63" t="s">
        <v>27</v>
      </c>
      <c r="E161" s="63" t="s">
        <v>6</v>
      </c>
      <c r="F161" s="63" t="s">
        <v>28</v>
      </c>
      <c r="G161" s="332" t="s">
        <v>30</v>
      </c>
      <c r="H161" s="332"/>
      <c r="I161" s="332"/>
      <c r="J161" s="332"/>
      <c r="K161" s="332"/>
      <c r="L161" s="63" t="s">
        <v>31</v>
      </c>
      <c r="M161" s="63" t="s">
        <v>32</v>
      </c>
      <c r="N161" s="63" t="s">
        <v>33</v>
      </c>
      <c r="O161" s="63" t="s">
        <v>0</v>
      </c>
    </row>
    <row r="162" spans="1:15" ht="18.75">
      <c r="A162" s="64"/>
      <c r="B162" s="66"/>
      <c r="C162" s="66" t="s">
        <v>9</v>
      </c>
      <c r="D162" s="64"/>
      <c r="E162" s="65"/>
      <c r="F162" s="66" t="s">
        <v>29</v>
      </c>
      <c r="G162" s="63">
        <v>1</v>
      </c>
      <c r="H162" s="63">
        <v>2</v>
      </c>
      <c r="I162" s="63">
        <v>3</v>
      </c>
      <c r="J162" s="63">
        <v>4</v>
      </c>
      <c r="K162" s="63">
        <v>5</v>
      </c>
      <c r="L162" s="64" t="s">
        <v>6</v>
      </c>
      <c r="M162" s="64" t="s">
        <v>6</v>
      </c>
      <c r="N162" s="66" t="s">
        <v>34</v>
      </c>
      <c r="O162" s="66"/>
    </row>
    <row r="163" spans="1:15" ht="18.75">
      <c r="A163" s="67">
        <v>75</v>
      </c>
      <c r="B163" s="152" t="s">
        <v>208</v>
      </c>
      <c r="C163" s="71" t="s">
        <v>17</v>
      </c>
      <c r="D163" s="67" t="s">
        <v>1</v>
      </c>
      <c r="E163" s="164">
        <v>50000</v>
      </c>
      <c r="F163" s="44" t="s">
        <v>211</v>
      </c>
      <c r="G163" s="67"/>
      <c r="H163" s="67"/>
      <c r="I163" s="67"/>
      <c r="J163" s="67"/>
      <c r="K163" s="67"/>
      <c r="L163" s="70">
        <v>0</v>
      </c>
      <c r="M163" s="166">
        <f>E163-L163</f>
        <v>50000</v>
      </c>
      <c r="N163" s="80">
        <v>21428</v>
      </c>
      <c r="O163" s="81"/>
    </row>
    <row r="164" spans="1:15" ht="18.75">
      <c r="A164" s="71"/>
      <c r="B164" s="153" t="s">
        <v>209</v>
      </c>
      <c r="C164" s="71"/>
      <c r="D164" s="71"/>
      <c r="E164" s="145"/>
      <c r="F164" s="51"/>
      <c r="G164" s="71"/>
      <c r="H164" s="71"/>
      <c r="I164" s="71"/>
      <c r="J164" s="71"/>
      <c r="K164" s="71"/>
      <c r="L164" s="74"/>
      <c r="M164" s="167"/>
      <c r="N164" s="55"/>
      <c r="O164" s="82"/>
    </row>
    <row r="165" spans="1:15" ht="18.75">
      <c r="A165" s="71">
        <v>76</v>
      </c>
      <c r="B165" s="72" t="s">
        <v>210</v>
      </c>
      <c r="C165" s="71" t="s">
        <v>36</v>
      </c>
      <c r="D165" s="71" t="s">
        <v>1</v>
      </c>
      <c r="E165" s="145"/>
      <c r="F165" s="51" t="s">
        <v>212</v>
      </c>
      <c r="G165" s="72"/>
      <c r="H165" s="72"/>
      <c r="I165" s="72"/>
      <c r="J165" s="72"/>
      <c r="K165" s="71"/>
      <c r="L165" s="74"/>
      <c r="M165" s="167">
        <f>E165-L165</f>
        <v>0</v>
      </c>
      <c r="N165" s="55">
        <v>21458</v>
      </c>
      <c r="O165" s="72"/>
    </row>
    <row r="166" spans="1:15" ht="18.75">
      <c r="A166" s="97">
        <v>77</v>
      </c>
      <c r="B166" s="98" t="s">
        <v>217</v>
      </c>
      <c r="C166" s="97" t="s">
        <v>17</v>
      </c>
      <c r="D166" s="170" t="s">
        <v>219</v>
      </c>
      <c r="E166" s="163">
        <v>24650</v>
      </c>
      <c r="F166" s="109" t="s">
        <v>108</v>
      </c>
      <c r="G166" s="98"/>
      <c r="H166" s="98"/>
      <c r="I166" s="98"/>
      <c r="J166" s="98"/>
      <c r="K166" s="97"/>
      <c r="L166" s="165">
        <v>17000</v>
      </c>
      <c r="M166" s="167">
        <f>E166-L166</f>
        <v>7650</v>
      </c>
      <c r="N166" s="102" t="s">
        <v>220</v>
      </c>
      <c r="O166" s="162" t="s">
        <v>228</v>
      </c>
    </row>
    <row r="167" spans="1:15" ht="18.75">
      <c r="A167" s="97"/>
      <c r="B167" s="98" t="s">
        <v>218</v>
      </c>
      <c r="C167" s="97"/>
      <c r="D167" s="170" t="s">
        <v>123</v>
      </c>
      <c r="E167" s="99"/>
      <c r="F167" s="109"/>
      <c r="G167" s="98"/>
      <c r="H167" s="98"/>
      <c r="I167" s="98"/>
      <c r="J167" s="98"/>
      <c r="K167" s="97"/>
      <c r="L167" s="165"/>
      <c r="M167" s="165"/>
      <c r="N167" s="102"/>
      <c r="O167" s="98"/>
    </row>
    <row r="168" spans="1:15" ht="18.75">
      <c r="A168" s="97">
        <v>78</v>
      </c>
      <c r="B168" s="147" t="s">
        <v>226</v>
      </c>
      <c r="C168" s="97" t="s">
        <v>55</v>
      </c>
      <c r="D168" s="170" t="s">
        <v>231</v>
      </c>
      <c r="E168" s="163">
        <v>1041000</v>
      </c>
      <c r="F168" s="109" t="s">
        <v>2</v>
      </c>
      <c r="G168" s="98"/>
      <c r="H168" s="98"/>
      <c r="I168" s="98"/>
      <c r="J168" s="98"/>
      <c r="K168" s="97"/>
      <c r="L168" s="165">
        <v>866000</v>
      </c>
      <c r="M168" s="167">
        <f>E168-L168</f>
        <v>175000</v>
      </c>
      <c r="N168" s="102" t="s">
        <v>227</v>
      </c>
      <c r="O168" s="162" t="s">
        <v>229</v>
      </c>
    </row>
    <row r="169" spans="1:15" ht="18.75">
      <c r="A169" s="97"/>
      <c r="B169" s="98" t="s">
        <v>224</v>
      </c>
      <c r="C169" s="97"/>
      <c r="D169" s="170" t="s">
        <v>124</v>
      </c>
      <c r="E169" s="99"/>
      <c r="F169" s="109"/>
      <c r="G169" s="98"/>
      <c r="H169" s="98"/>
      <c r="I169" s="98"/>
      <c r="J169" s="98"/>
      <c r="K169" s="97"/>
      <c r="L169" s="100"/>
      <c r="M169" s="100"/>
      <c r="N169" s="102"/>
      <c r="O169" s="162" t="s">
        <v>230</v>
      </c>
    </row>
    <row r="170" spans="1:15" ht="18.75">
      <c r="A170" s="97"/>
      <c r="B170" s="98" t="s">
        <v>225</v>
      </c>
      <c r="C170" s="97"/>
      <c r="D170" s="97"/>
      <c r="E170" s="99"/>
      <c r="F170" s="109"/>
      <c r="G170" s="98"/>
      <c r="H170" s="98"/>
      <c r="I170" s="98"/>
      <c r="J170" s="98"/>
      <c r="K170" s="97"/>
      <c r="L170" s="100"/>
      <c r="M170" s="100"/>
      <c r="N170" s="102"/>
      <c r="O170" s="98"/>
    </row>
    <row r="171" spans="1:15" ht="18.75">
      <c r="A171" s="97">
        <v>79</v>
      </c>
      <c r="B171" s="98" t="s">
        <v>232</v>
      </c>
      <c r="C171" s="97"/>
      <c r="D171" s="97" t="s">
        <v>233</v>
      </c>
      <c r="E171" s="163">
        <v>96000</v>
      </c>
      <c r="F171" s="109" t="s">
        <v>2</v>
      </c>
      <c r="G171" s="98"/>
      <c r="H171" s="98"/>
      <c r="I171" s="98"/>
      <c r="J171" s="98"/>
      <c r="K171" s="97"/>
      <c r="L171" s="100">
        <v>88000</v>
      </c>
      <c r="M171" s="167">
        <f>E171-L171</f>
        <v>8000</v>
      </c>
      <c r="N171" s="102" t="s">
        <v>234</v>
      </c>
      <c r="O171" s="168" t="s">
        <v>235</v>
      </c>
    </row>
    <row r="172" spans="1:15" ht="18.75">
      <c r="A172" s="97">
        <v>80</v>
      </c>
      <c r="B172" s="98" t="s">
        <v>237</v>
      </c>
      <c r="C172" s="97"/>
      <c r="D172" s="97" t="s">
        <v>233</v>
      </c>
      <c r="E172" s="163">
        <v>10100</v>
      </c>
      <c r="F172" s="109" t="s">
        <v>2</v>
      </c>
      <c r="G172" s="98"/>
      <c r="H172" s="98"/>
      <c r="I172" s="98"/>
      <c r="J172" s="98"/>
      <c r="K172" s="97"/>
      <c r="L172" s="100">
        <v>9000</v>
      </c>
      <c r="M172" s="167">
        <f aca="true" t="shared" si="3" ref="M172:M177">E172-L172</f>
        <v>1100</v>
      </c>
      <c r="N172" s="102" t="s">
        <v>234</v>
      </c>
      <c r="O172" s="51" t="s">
        <v>73</v>
      </c>
    </row>
    <row r="173" spans="1:15" ht="18.75">
      <c r="A173" s="97">
        <v>81</v>
      </c>
      <c r="B173" s="98" t="s">
        <v>236</v>
      </c>
      <c r="C173" s="97"/>
      <c r="D173" s="97" t="s">
        <v>233</v>
      </c>
      <c r="E173" s="163">
        <v>99900</v>
      </c>
      <c r="F173" s="109" t="s">
        <v>2</v>
      </c>
      <c r="G173" s="98"/>
      <c r="H173" s="98"/>
      <c r="I173" s="98"/>
      <c r="J173" s="98"/>
      <c r="K173" s="97"/>
      <c r="L173" s="100">
        <v>92000</v>
      </c>
      <c r="M173" s="167">
        <f t="shared" si="3"/>
        <v>7900</v>
      </c>
      <c r="N173" s="102" t="s">
        <v>238</v>
      </c>
      <c r="O173" s="51" t="s">
        <v>73</v>
      </c>
    </row>
    <row r="174" spans="1:15" ht="18.75">
      <c r="A174" s="97">
        <v>82</v>
      </c>
      <c r="B174" s="98" t="s">
        <v>239</v>
      </c>
      <c r="C174" s="97"/>
      <c r="D174" s="97" t="s">
        <v>233</v>
      </c>
      <c r="E174" s="163">
        <v>36300</v>
      </c>
      <c r="F174" s="109" t="s">
        <v>2</v>
      </c>
      <c r="G174" s="98"/>
      <c r="H174" s="98"/>
      <c r="I174" s="98"/>
      <c r="J174" s="98"/>
      <c r="K174" s="97"/>
      <c r="L174" s="100">
        <v>33600</v>
      </c>
      <c r="M174" s="167">
        <f t="shared" si="3"/>
        <v>2700</v>
      </c>
      <c r="N174" s="102" t="s">
        <v>240</v>
      </c>
      <c r="O174" s="51" t="s">
        <v>73</v>
      </c>
    </row>
    <row r="175" spans="1:15" ht="18.75">
      <c r="A175" s="97">
        <v>83</v>
      </c>
      <c r="B175" s="171" t="s">
        <v>241</v>
      </c>
      <c r="C175" s="97"/>
      <c r="D175" s="97" t="s">
        <v>243</v>
      </c>
      <c r="E175" s="163">
        <v>2195000</v>
      </c>
      <c r="F175" s="109" t="s">
        <v>2</v>
      </c>
      <c r="G175" s="98"/>
      <c r="H175" s="98"/>
      <c r="I175" s="98"/>
      <c r="J175" s="98"/>
      <c r="K175" s="97"/>
      <c r="L175" s="165">
        <v>2165000</v>
      </c>
      <c r="M175" s="167">
        <f t="shared" si="3"/>
        <v>30000</v>
      </c>
      <c r="N175" s="102">
        <v>21431</v>
      </c>
      <c r="O175" s="173" t="s">
        <v>247</v>
      </c>
    </row>
    <row r="176" spans="1:15" ht="18.75">
      <c r="A176" s="97"/>
      <c r="B176" s="172" t="s">
        <v>242</v>
      </c>
      <c r="C176" s="97"/>
      <c r="D176" s="97" t="s">
        <v>123</v>
      </c>
      <c r="E176" s="163"/>
      <c r="F176" s="109"/>
      <c r="G176" s="98"/>
      <c r="H176" s="98"/>
      <c r="I176" s="98"/>
      <c r="J176" s="98"/>
      <c r="K176" s="97"/>
      <c r="L176" s="100"/>
      <c r="M176" s="167">
        <f t="shared" si="3"/>
        <v>0</v>
      </c>
      <c r="N176" s="102" t="s">
        <v>79</v>
      </c>
      <c r="O176" s="173" t="s">
        <v>244</v>
      </c>
    </row>
    <row r="177" spans="1:15" ht="18.75">
      <c r="A177" s="97">
        <v>84</v>
      </c>
      <c r="B177" s="98" t="s">
        <v>245</v>
      </c>
      <c r="C177" s="97"/>
      <c r="D177" s="97" t="s">
        <v>243</v>
      </c>
      <c r="E177" s="163">
        <v>5159000</v>
      </c>
      <c r="F177" s="109" t="s">
        <v>2</v>
      </c>
      <c r="G177" s="98"/>
      <c r="H177" s="98"/>
      <c r="I177" s="98"/>
      <c r="J177" s="98"/>
      <c r="K177" s="97"/>
      <c r="L177" s="165">
        <v>3050000</v>
      </c>
      <c r="M177" s="167">
        <f t="shared" si="3"/>
        <v>2109000</v>
      </c>
      <c r="N177" s="102" t="s">
        <v>248</v>
      </c>
      <c r="O177" s="173" t="s">
        <v>249</v>
      </c>
    </row>
    <row r="178" spans="1:15" ht="18.75">
      <c r="A178" s="103"/>
      <c r="B178" s="104" t="s">
        <v>246</v>
      </c>
      <c r="C178" s="103"/>
      <c r="D178" s="103" t="s">
        <v>123</v>
      </c>
      <c r="E178" s="169"/>
      <c r="F178" s="103"/>
      <c r="G178" s="104"/>
      <c r="H178" s="104"/>
      <c r="I178" s="104"/>
      <c r="J178" s="104"/>
      <c r="K178" s="103"/>
      <c r="L178" s="111"/>
      <c r="M178" s="111"/>
      <c r="N178" s="112"/>
      <c r="O178" s="174" t="s">
        <v>244</v>
      </c>
    </row>
    <row r="181" spans="1:15" ht="18.75">
      <c r="A181" s="333" t="s">
        <v>81</v>
      </c>
      <c r="B181" s="333"/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</row>
    <row r="182" spans="1:15" ht="18.75">
      <c r="A182" s="334" t="s">
        <v>82</v>
      </c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</row>
    <row r="183" spans="1:15" ht="18.75">
      <c r="A183" s="161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</row>
    <row r="184" spans="1:15" ht="18.75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</row>
    <row r="185" spans="1:15" ht="18.75">
      <c r="A185" s="161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</row>
    <row r="186" spans="1:15" s="114" customFormat="1" ht="39.75" customHeight="1">
      <c r="A186" s="329" t="s">
        <v>83</v>
      </c>
      <c r="B186" s="330"/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  <c r="M186" s="330"/>
      <c r="N186" s="330"/>
      <c r="O186" s="330"/>
    </row>
    <row r="187" spans="1:15" s="114" customFormat="1" ht="18" customHeight="1">
      <c r="A187" s="116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</row>
    <row r="188" s="114" customFormat="1" ht="21">
      <c r="B188" s="114" t="s">
        <v>84</v>
      </c>
    </row>
    <row r="189" s="114" customFormat="1" ht="21">
      <c r="B189" s="114" t="s">
        <v>89</v>
      </c>
    </row>
    <row r="190" s="114" customFormat="1" ht="21">
      <c r="B190" s="114" t="s">
        <v>85</v>
      </c>
    </row>
    <row r="191" s="114" customFormat="1" ht="21">
      <c r="B191" s="114" t="s">
        <v>86</v>
      </c>
    </row>
    <row r="192" s="114" customFormat="1" ht="21">
      <c r="B192" s="114" t="s">
        <v>87</v>
      </c>
    </row>
    <row r="193" s="114" customFormat="1" ht="21">
      <c r="B193" s="114" t="s">
        <v>88</v>
      </c>
    </row>
    <row r="194" s="114" customFormat="1" ht="21"/>
    <row r="195" s="114" customFormat="1" ht="21"/>
    <row r="196" s="114" customFormat="1" ht="21"/>
    <row r="197" s="114" customFormat="1" ht="21"/>
    <row r="198" s="114" customFormat="1" ht="21"/>
    <row r="199" s="114" customFormat="1" ht="21"/>
    <row r="200" s="114" customFormat="1" ht="21"/>
    <row r="201" s="114" customFormat="1" ht="21"/>
    <row r="202" s="114" customFormat="1" ht="21"/>
    <row r="203" s="114" customFormat="1" ht="21"/>
    <row r="204" s="114" customFormat="1" ht="21"/>
    <row r="205" s="114" customFormat="1" ht="21"/>
    <row r="206" s="114" customFormat="1" ht="21"/>
    <row r="207" s="114" customFormat="1" ht="21"/>
    <row r="208" s="114" customFormat="1" ht="21"/>
    <row r="209" s="114" customFormat="1" ht="21"/>
    <row r="210" s="114" customFormat="1" ht="21"/>
    <row r="211" s="114" customFormat="1" ht="21"/>
    <row r="212" s="114" customFormat="1" ht="21"/>
    <row r="213" s="114" customFormat="1" ht="21"/>
    <row r="214" s="114" customFormat="1" ht="21"/>
    <row r="215" s="114" customFormat="1" ht="21"/>
    <row r="216" s="114" customFormat="1" ht="21"/>
    <row r="217" s="114" customFormat="1" ht="21"/>
    <row r="218" s="114" customFormat="1" ht="21"/>
    <row r="219" s="114" customFormat="1" ht="21"/>
    <row r="220" s="114" customFormat="1" ht="21"/>
    <row r="221" s="114" customFormat="1" ht="21"/>
    <row r="222" s="114" customFormat="1" ht="21"/>
    <row r="223" s="114" customFormat="1" ht="21"/>
    <row r="224" s="114" customFormat="1" ht="21"/>
    <row r="225" s="114" customFormat="1" ht="21"/>
    <row r="226" s="114" customFormat="1" ht="21"/>
    <row r="227" s="114" customFormat="1" ht="21"/>
    <row r="228" s="114" customFormat="1" ht="21"/>
    <row r="229" s="114" customFormat="1" ht="21"/>
    <row r="230" s="114" customFormat="1" ht="21"/>
    <row r="231" s="114" customFormat="1" ht="21"/>
    <row r="232" s="114" customFormat="1" ht="21"/>
    <row r="233" s="114" customFormat="1" ht="21"/>
    <row r="234" s="114" customFormat="1" ht="21"/>
    <row r="235" s="114" customFormat="1" ht="21"/>
    <row r="236" s="114" customFormat="1" ht="21"/>
    <row r="237" s="114" customFormat="1" ht="21"/>
    <row r="238" s="114" customFormat="1" ht="21"/>
    <row r="239" s="114" customFormat="1" ht="21"/>
    <row r="240" s="114" customFormat="1" ht="21"/>
    <row r="241" s="114" customFormat="1" ht="21"/>
    <row r="242" s="114" customFormat="1" ht="21"/>
    <row r="243" s="114" customFormat="1" ht="21"/>
    <row r="244" s="114" customFormat="1" ht="21"/>
    <row r="245" s="114" customFormat="1" ht="21"/>
    <row r="246" s="114" customFormat="1" ht="21"/>
    <row r="247" s="114" customFormat="1" ht="21"/>
    <row r="248" s="114" customFormat="1" ht="21"/>
    <row r="249" s="114" customFormat="1" ht="21"/>
    <row r="250" s="114" customFormat="1" ht="21"/>
    <row r="251" s="114" customFormat="1" ht="21"/>
    <row r="252" s="114" customFormat="1" ht="21"/>
    <row r="253" s="114" customFormat="1" ht="21"/>
    <row r="254" s="114" customFormat="1" ht="21"/>
    <row r="255" s="114" customFormat="1" ht="21"/>
    <row r="256" s="114" customFormat="1" ht="21"/>
    <row r="257" s="114" customFormat="1" ht="21"/>
    <row r="258" s="114" customFormat="1" ht="21"/>
    <row r="259" s="114" customFormat="1" ht="21"/>
    <row r="260" s="114" customFormat="1" ht="21"/>
  </sheetData>
  <sheetProtection/>
  <mergeCells count="31">
    <mergeCell ref="A2:O2"/>
    <mergeCell ref="A3:O3"/>
    <mergeCell ref="A4:O4"/>
    <mergeCell ref="G5:K5"/>
    <mergeCell ref="A27:O27"/>
    <mergeCell ref="A28:O28"/>
    <mergeCell ref="A29:O29"/>
    <mergeCell ref="G30:K30"/>
    <mergeCell ref="A53:O53"/>
    <mergeCell ref="A54:O54"/>
    <mergeCell ref="A55:O55"/>
    <mergeCell ref="G56:K56"/>
    <mergeCell ref="A79:O79"/>
    <mergeCell ref="A80:O80"/>
    <mergeCell ref="A81:O81"/>
    <mergeCell ref="G82:K82"/>
    <mergeCell ref="A105:O105"/>
    <mergeCell ref="A106:O106"/>
    <mergeCell ref="A107:O107"/>
    <mergeCell ref="G108:K108"/>
    <mergeCell ref="A132:O132"/>
    <mergeCell ref="A133:O133"/>
    <mergeCell ref="A134:O134"/>
    <mergeCell ref="G135:K135"/>
    <mergeCell ref="A186:O186"/>
    <mergeCell ref="A158:O158"/>
    <mergeCell ref="A159:O159"/>
    <mergeCell ref="A160:O160"/>
    <mergeCell ref="G161:K161"/>
    <mergeCell ref="A181:O181"/>
    <mergeCell ref="A182:O182"/>
  </mergeCells>
  <printOptions/>
  <pageMargins left="0.32" right="0.17" top="0.7480314960629921" bottom="0.71" header="0.31496062992125984" footer="0.5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1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6.7109375" style="193" customWidth="1"/>
    <col min="2" max="2" width="33.00390625" style="193" customWidth="1"/>
    <col min="3" max="4" width="10.00390625" style="193" customWidth="1"/>
    <col min="5" max="5" width="10.8515625" style="193" customWidth="1"/>
    <col min="6" max="6" width="14.140625" style="193" customWidth="1"/>
    <col min="7" max="7" width="2.8515625" style="193" customWidth="1"/>
    <col min="8" max="9" width="2.7109375" style="193" customWidth="1"/>
    <col min="10" max="11" width="2.57421875" style="193" customWidth="1"/>
    <col min="12" max="12" width="10.7109375" style="193" customWidth="1"/>
    <col min="13" max="13" width="11.28125" style="193" customWidth="1"/>
    <col min="14" max="14" width="18.00390625" style="193" customWidth="1"/>
    <col min="15" max="15" width="8.8515625" style="193" customWidth="1"/>
    <col min="16" max="16" width="9.140625" style="193" customWidth="1"/>
    <col min="17" max="17" width="34.8515625" style="193" customWidth="1"/>
    <col min="18" max="16384" width="9.140625" style="193" customWidth="1"/>
  </cols>
  <sheetData>
    <row r="1" spans="1:15" ht="25.5" customHeight="1">
      <c r="A1" s="376" t="s">
        <v>398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ht="21" customHeight="1"/>
    <row r="3" ht="21" customHeight="1"/>
    <row r="4" spans="1:17" ht="21">
      <c r="A4" s="324" t="s">
        <v>377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Q4" s="193">
        <f>Q9</f>
        <v>0</v>
      </c>
    </row>
    <row r="5" spans="1:15" ht="21">
      <c r="A5" s="324" t="s">
        <v>26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21">
      <c r="A6" s="324" t="s">
        <v>269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7" spans="1:15" ht="18.75">
      <c r="A7" s="303" t="s">
        <v>3</v>
      </c>
      <c r="B7" s="303" t="s">
        <v>7</v>
      </c>
      <c r="C7" s="303" t="s">
        <v>8</v>
      </c>
      <c r="D7" s="303" t="s">
        <v>27</v>
      </c>
      <c r="E7" s="303" t="s">
        <v>6</v>
      </c>
      <c r="F7" s="303" t="s">
        <v>28</v>
      </c>
      <c r="G7" s="325" t="s">
        <v>30</v>
      </c>
      <c r="H7" s="325"/>
      <c r="I7" s="325"/>
      <c r="J7" s="325"/>
      <c r="K7" s="325"/>
      <c r="L7" s="303" t="s">
        <v>31</v>
      </c>
      <c r="M7" s="303" t="s">
        <v>32</v>
      </c>
      <c r="N7" s="303" t="s">
        <v>33</v>
      </c>
      <c r="O7" s="303" t="s">
        <v>0</v>
      </c>
    </row>
    <row r="8" spans="1:15" ht="18.75">
      <c r="A8" s="195"/>
      <c r="B8" s="195"/>
      <c r="C8" s="195" t="s">
        <v>9</v>
      </c>
      <c r="D8" s="195"/>
      <c r="E8" s="196"/>
      <c r="F8" s="195" t="s">
        <v>29</v>
      </c>
      <c r="G8" s="197">
        <v>1</v>
      </c>
      <c r="H8" s="197">
        <v>2</v>
      </c>
      <c r="I8" s="197">
        <v>3</v>
      </c>
      <c r="J8" s="197">
        <v>4</v>
      </c>
      <c r="K8" s="197">
        <v>5</v>
      </c>
      <c r="L8" s="195" t="s">
        <v>6</v>
      </c>
      <c r="M8" s="195" t="s">
        <v>6</v>
      </c>
      <c r="N8" s="195" t="s">
        <v>34</v>
      </c>
      <c r="O8" s="195"/>
    </row>
    <row r="9" spans="1:18" ht="19.5" customHeight="1">
      <c r="A9" s="198">
        <v>1</v>
      </c>
      <c r="B9" s="377" t="s">
        <v>400</v>
      </c>
      <c r="C9" s="198" t="s">
        <v>55</v>
      </c>
      <c r="D9" s="198" t="s">
        <v>1</v>
      </c>
      <c r="E9" s="199">
        <v>87000</v>
      </c>
      <c r="F9" s="303" t="s">
        <v>275</v>
      </c>
      <c r="G9" s="198"/>
      <c r="H9" s="198"/>
      <c r="I9" s="198"/>
      <c r="J9" s="198"/>
      <c r="K9" s="198"/>
      <c r="L9" s="200">
        <v>0</v>
      </c>
      <c r="M9" s="200">
        <f>E9-L9</f>
        <v>87000</v>
      </c>
      <c r="N9" s="201" t="s">
        <v>387</v>
      </c>
      <c r="O9" s="202"/>
      <c r="R9" s="202" t="s">
        <v>77</v>
      </c>
    </row>
    <row r="10" spans="1:15" ht="19.5" customHeight="1">
      <c r="A10" s="203"/>
      <c r="B10" s="377" t="s">
        <v>401</v>
      </c>
      <c r="C10" s="203"/>
      <c r="D10" s="203"/>
      <c r="E10" s="204"/>
      <c r="F10" s="203"/>
      <c r="G10" s="153"/>
      <c r="H10" s="153"/>
      <c r="I10" s="153"/>
      <c r="J10" s="153"/>
      <c r="K10" s="203"/>
      <c r="L10" s="205"/>
      <c r="M10" s="205"/>
      <c r="N10" s="206"/>
      <c r="O10" s="203"/>
    </row>
    <row r="11" spans="1:15" ht="19.5" customHeight="1">
      <c r="A11" s="203"/>
      <c r="B11" s="378" t="s">
        <v>399</v>
      </c>
      <c r="C11" s="203"/>
      <c r="D11" s="203"/>
      <c r="E11" s="204"/>
      <c r="F11" s="203"/>
      <c r="G11" s="203"/>
      <c r="H11" s="203"/>
      <c r="I11" s="203"/>
      <c r="J11" s="203"/>
      <c r="K11" s="203"/>
      <c r="L11" s="205"/>
      <c r="M11" s="205"/>
      <c r="N11" s="206"/>
      <c r="O11" s="203"/>
    </row>
    <row r="12" spans="1:15" ht="19.5" customHeight="1">
      <c r="A12" s="203">
        <v>2</v>
      </c>
      <c r="B12" s="378" t="s">
        <v>261</v>
      </c>
      <c r="C12" s="203" t="s">
        <v>55</v>
      </c>
      <c r="D12" s="203" t="s">
        <v>1</v>
      </c>
      <c r="E12" s="204">
        <v>128000</v>
      </c>
      <c r="F12" s="203" t="s">
        <v>275</v>
      </c>
      <c r="G12" s="203"/>
      <c r="H12" s="203"/>
      <c r="I12" s="203"/>
      <c r="J12" s="203"/>
      <c r="K12" s="203"/>
      <c r="L12" s="205">
        <v>0</v>
      </c>
      <c r="M12" s="205">
        <v>128000</v>
      </c>
      <c r="N12" s="206"/>
      <c r="O12" s="203"/>
    </row>
    <row r="13" spans="1:15" ht="19.5" customHeight="1">
      <c r="A13" s="203"/>
      <c r="B13" s="378" t="s">
        <v>402</v>
      </c>
      <c r="C13" s="203"/>
      <c r="D13" s="203"/>
      <c r="E13" s="204"/>
      <c r="F13" s="203"/>
      <c r="G13" s="203"/>
      <c r="H13" s="203"/>
      <c r="I13" s="203"/>
      <c r="J13" s="203"/>
      <c r="K13" s="203"/>
      <c r="L13" s="205"/>
      <c r="M13" s="205"/>
      <c r="N13" s="206"/>
      <c r="O13" s="153"/>
    </row>
    <row r="14" spans="1:15" ht="19.5" customHeight="1">
      <c r="A14" s="203">
        <v>3</v>
      </c>
      <c r="B14" s="378" t="s">
        <v>261</v>
      </c>
      <c r="C14" s="203" t="s">
        <v>55</v>
      </c>
      <c r="D14" s="203" t="s">
        <v>1</v>
      </c>
      <c r="E14" s="204">
        <v>141000</v>
      </c>
      <c r="F14" s="203" t="s">
        <v>275</v>
      </c>
      <c r="G14" s="203"/>
      <c r="H14" s="203"/>
      <c r="I14" s="203"/>
      <c r="J14" s="203"/>
      <c r="K14" s="203"/>
      <c r="L14" s="205">
        <v>0</v>
      </c>
      <c r="M14" s="205">
        <f>E14-L14</f>
        <v>141000</v>
      </c>
      <c r="N14" s="206"/>
      <c r="O14" s="208"/>
    </row>
    <row r="15" spans="1:15" ht="19.5" customHeight="1">
      <c r="A15" s="203"/>
      <c r="B15" s="378" t="s">
        <v>403</v>
      </c>
      <c r="C15" s="203"/>
      <c r="D15" s="203"/>
      <c r="E15" s="204"/>
      <c r="F15" s="203"/>
      <c r="G15" s="203"/>
      <c r="H15" s="203"/>
      <c r="I15" s="203"/>
      <c r="J15" s="203"/>
      <c r="K15" s="203"/>
      <c r="L15" s="205"/>
      <c r="M15" s="205"/>
      <c r="N15" s="206"/>
      <c r="O15" s="203"/>
    </row>
    <row r="16" spans="1:15" ht="19.5" customHeight="1">
      <c r="A16" s="203">
        <v>4</v>
      </c>
      <c r="B16" s="378" t="s">
        <v>261</v>
      </c>
      <c r="C16" s="203" t="s">
        <v>55</v>
      </c>
      <c r="D16" s="203" t="s">
        <v>1</v>
      </c>
      <c r="E16" s="204">
        <v>113000</v>
      </c>
      <c r="F16" s="203" t="s">
        <v>275</v>
      </c>
      <c r="G16" s="153"/>
      <c r="H16" s="153"/>
      <c r="I16" s="153"/>
      <c r="J16" s="153"/>
      <c r="K16" s="203"/>
      <c r="L16" s="205">
        <v>0</v>
      </c>
      <c r="M16" s="205">
        <f>E16-L16</f>
        <v>113000</v>
      </c>
      <c r="N16" s="206"/>
      <c r="O16" s="203"/>
    </row>
    <row r="17" spans="1:15" ht="19.5" customHeight="1">
      <c r="A17" s="203"/>
      <c r="B17" s="378" t="s">
        <v>404</v>
      </c>
      <c r="C17" s="203"/>
      <c r="D17" s="203"/>
      <c r="E17" s="204"/>
      <c r="F17" s="203"/>
      <c r="G17" s="203"/>
      <c r="H17" s="203"/>
      <c r="I17" s="203"/>
      <c r="J17" s="203"/>
      <c r="K17" s="203"/>
      <c r="L17" s="209"/>
      <c r="M17" s="209"/>
      <c r="N17" s="206"/>
      <c r="O17" s="203"/>
    </row>
    <row r="18" spans="1:15" ht="19.5" customHeight="1">
      <c r="A18" s="203">
        <v>5</v>
      </c>
      <c r="B18" s="378" t="s">
        <v>405</v>
      </c>
      <c r="C18" s="203" t="s">
        <v>55</v>
      </c>
      <c r="D18" s="203" t="s">
        <v>1</v>
      </c>
      <c r="E18" s="204">
        <v>38000</v>
      </c>
      <c r="F18" s="203" t="s">
        <v>275</v>
      </c>
      <c r="G18" s="203"/>
      <c r="H18" s="203"/>
      <c r="I18" s="203"/>
      <c r="J18" s="203"/>
      <c r="K18" s="203"/>
      <c r="L18" s="209">
        <v>38000</v>
      </c>
      <c r="M18" s="205">
        <f>E18-L18</f>
        <v>0</v>
      </c>
      <c r="N18" s="206" t="s">
        <v>79</v>
      </c>
      <c r="O18" s="210"/>
    </row>
    <row r="19" spans="1:15" ht="19.5" customHeight="1">
      <c r="A19" s="203"/>
      <c r="B19" s="378" t="s">
        <v>406</v>
      </c>
      <c r="C19" s="203"/>
      <c r="D19" s="203"/>
      <c r="E19" s="204"/>
      <c r="F19" s="203"/>
      <c r="G19" s="203"/>
      <c r="H19" s="203"/>
      <c r="I19" s="203"/>
      <c r="J19" s="203"/>
      <c r="K19" s="203"/>
      <c r="L19" s="209"/>
      <c r="M19" s="209"/>
      <c r="N19" s="206"/>
      <c r="O19" s="208"/>
    </row>
    <row r="20" spans="1:15" ht="19.5" customHeight="1">
      <c r="A20" s="170">
        <v>6</v>
      </c>
      <c r="B20" s="378" t="s">
        <v>262</v>
      </c>
      <c r="C20" s="203" t="s">
        <v>55</v>
      </c>
      <c r="D20" s="203" t="s">
        <v>1</v>
      </c>
      <c r="E20" s="204">
        <v>31000</v>
      </c>
      <c r="F20" s="203" t="s">
        <v>275</v>
      </c>
      <c r="G20" s="203"/>
      <c r="H20" s="203"/>
      <c r="I20" s="203"/>
      <c r="J20" s="203"/>
      <c r="K20" s="203"/>
      <c r="L20" s="209"/>
      <c r="M20" s="209">
        <f>E20-L20</f>
        <v>31000</v>
      </c>
      <c r="N20" s="206" t="s">
        <v>387</v>
      </c>
      <c r="O20" s="156"/>
    </row>
    <row r="21" spans="1:15" ht="19.5" customHeight="1">
      <c r="A21" s="170"/>
      <c r="B21" s="378" t="s">
        <v>407</v>
      </c>
      <c r="C21" s="170"/>
      <c r="D21" s="170"/>
      <c r="E21" s="225"/>
      <c r="F21" s="170"/>
      <c r="G21" s="170"/>
      <c r="H21" s="170"/>
      <c r="I21" s="170"/>
      <c r="J21" s="170"/>
      <c r="K21" s="170"/>
      <c r="L21" s="226"/>
      <c r="M21" s="226"/>
      <c r="N21" s="228"/>
      <c r="O21" s="156"/>
    </row>
    <row r="22" spans="1:15" ht="19.5" customHeight="1">
      <c r="A22" s="170">
        <v>7</v>
      </c>
      <c r="B22" s="379" t="s">
        <v>408</v>
      </c>
      <c r="C22" s="203" t="s">
        <v>55</v>
      </c>
      <c r="D22" s="203" t="s">
        <v>1</v>
      </c>
      <c r="E22" s="225">
        <v>52000</v>
      </c>
      <c r="F22" s="203" t="s">
        <v>275</v>
      </c>
      <c r="G22" s="170"/>
      <c r="H22" s="170"/>
      <c r="I22" s="170"/>
      <c r="J22" s="170"/>
      <c r="K22" s="203"/>
      <c r="L22" s="209"/>
      <c r="M22" s="209">
        <v>52000</v>
      </c>
      <c r="N22" s="206" t="s">
        <v>387</v>
      </c>
      <c r="O22" s="156"/>
    </row>
    <row r="23" spans="1:15" ht="18.75">
      <c r="A23" s="211"/>
      <c r="B23" s="380" t="s">
        <v>409</v>
      </c>
      <c r="C23" s="211"/>
      <c r="D23" s="211"/>
      <c r="E23" s="213"/>
      <c r="F23" s="211"/>
      <c r="G23" s="211"/>
      <c r="H23" s="211"/>
      <c r="I23" s="211"/>
      <c r="J23" s="211"/>
      <c r="K23" s="211"/>
      <c r="L23" s="355"/>
      <c r="M23" s="356"/>
      <c r="N23" s="211"/>
      <c r="O23" s="211"/>
    </row>
    <row r="24" spans="1:15" ht="21">
      <c r="A24" s="344"/>
      <c r="B24" s="368"/>
      <c r="C24" s="344"/>
      <c r="D24" s="344"/>
      <c r="E24" s="369"/>
      <c r="F24" s="344"/>
      <c r="G24" s="344"/>
      <c r="H24" s="344"/>
      <c r="I24" s="344"/>
      <c r="J24" s="344"/>
      <c r="K24" s="344"/>
      <c r="L24" s="370"/>
      <c r="M24" s="371"/>
      <c r="N24" s="344"/>
      <c r="O24" s="344"/>
    </row>
    <row r="25" spans="1:15" ht="21" customHeight="1">
      <c r="A25" s="328" t="s">
        <v>423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15" ht="21">
      <c r="A26" s="214"/>
      <c r="B26" s="372"/>
      <c r="C26" s="214"/>
      <c r="D26" s="214"/>
      <c r="E26" s="215"/>
      <c r="F26" s="214"/>
      <c r="G26" s="214"/>
      <c r="H26" s="214"/>
      <c r="I26" s="214"/>
      <c r="J26" s="214"/>
      <c r="K26" s="214"/>
      <c r="L26" s="373"/>
      <c r="M26" s="374"/>
      <c r="N26" s="214"/>
      <c r="O26" s="214"/>
    </row>
    <row r="27" spans="1:15" ht="18.75">
      <c r="A27" s="197" t="s">
        <v>3</v>
      </c>
      <c r="B27" s="197" t="s">
        <v>7</v>
      </c>
      <c r="C27" s="197" t="s">
        <v>8</v>
      </c>
      <c r="D27" s="197" t="s">
        <v>27</v>
      </c>
      <c r="E27" s="197" t="s">
        <v>6</v>
      </c>
      <c r="F27" s="197" t="s">
        <v>28</v>
      </c>
      <c r="G27" s="375" t="s">
        <v>30</v>
      </c>
      <c r="H27" s="375"/>
      <c r="I27" s="375"/>
      <c r="J27" s="375"/>
      <c r="K27" s="375"/>
      <c r="L27" s="197" t="s">
        <v>31</v>
      </c>
      <c r="M27" s="197" t="s">
        <v>32</v>
      </c>
      <c r="N27" s="197" t="s">
        <v>33</v>
      </c>
      <c r="O27" s="197" t="s">
        <v>0</v>
      </c>
    </row>
    <row r="28" spans="1:15" ht="18.75">
      <c r="A28" s="195"/>
      <c r="B28" s="195"/>
      <c r="C28" s="195" t="s">
        <v>9</v>
      </c>
      <c r="D28" s="195"/>
      <c r="E28" s="196"/>
      <c r="F28" s="195" t="s">
        <v>29</v>
      </c>
      <c r="G28" s="195">
        <v>1</v>
      </c>
      <c r="H28" s="195">
        <v>2</v>
      </c>
      <c r="I28" s="195">
        <v>3</v>
      </c>
      <c r="J28" s="195">
        <v>4</v>
      </c>
      <c r="K28" s="195">
        <v>5</v>
      </c>
      <c r="L28" s="195" t="s">
        <v>6</v>
      </c>
      <c r="M28" s="195" t="s">
        <v>6</v>
      </c>
      <c r="N28" s="195" t="s">
        <v>34</v>
      </c>
      <c r="O28" s="195"/>
    </row>
    <row r="29" spans="1:15" ht="21">
      <c r="A29" s="221">
        <v>8</v>
      </c>
      <c r="B29" s="152" t="s">
        <v>261</v>
      </c>
      <c r="C29" s="15" t="s">
        <v>55</v>
      </c>
      <c r="D29" s="170" t="s">
        <v>1</v>
      </c>
      <c r="E29" s="222">
        <v>137000</v>
      </c>
      <c r="F29" s="203" t="s">
        <v>275</v>
      </c>
      <c r="G29" s="155"/>
      <c r="H29" s="155"/>
      <c r="I29" s="155"/>
      <c r="J29" s="155"/>
      <c r="K29" s="221"/>
      <c r="L29" s="223">
        <v>0</v>
      </c>
      <c r="M29" s="209">
        <v>137000</v>
      </c>
      <c r="N29" s="206" t="s">
        <v>387</v>
      </c>
      <c r="O29" s="153"/>
    </row>
    <row r="30" spans="1:15" ht="21">
      <c r="A30" s="203"/>
      <c r="B30" s="153" t="s">
        <v>410</v>
      </c>
      <c r="C30" s="311"/>
      <c r="D30" s="203"/>
      <c r="E30" s="204"/>
      <c r="F30" s="203"/>
      <c r="G30" s="153"/>
      <c r="H30" s="153"/>
      <c r="I30" s="153"/>
      <c r="J30" s="153"/>
      <c r="K30" s="203"/>
      <c r="L30" s="209"/>
      <c r="M30" s="209"/>
      <c r="N30" s="206"/>
      <c r="O30" s="153"/>
    </row>
    <row r="31" spans="1:15" ht="21">
      <c r="A31" s="203">
        <v>9</v>
      </c>
      <c r="B31" s="153" t="s">
        <v>400</v>
      </c>
      <c r="C31" s="311" t="s">
        <v>55</v>
      </c>
      <c r="D31" s="203" t="s">
        <v>1</v>
      </c>
      <c r="E31" s="204">
        <v>45000</v>
      </c>
      <c r="F31" s="203" t="s">
        <v>275</v>
      </c>
      <c r="G31" s="153"/>
      <c r="H31" s="153"/>
      <c r="I31" s="153"/>
      <c r="J31" s="153"/>
      <c r="K31" s="203"/>
      <c r="L31" s="209">
        <v>45000</v>
      </c>
      <c r="M31" s="209">
        <v>0</v>
      </c>
      <c r="N31" s="206"/>
      <c r="O31" s="224"/>
    </row>
    <row r="32" spans="1:15" ht="21">
      <c r="A32" s="203"/>
      <c r="B32" s="153" t="s">
        <v>411</v>
      </c>
      <c r="C32" s="311"/>
      <c r="D32" s="203"/>
      <c r="E32" s="204"/>
      <c r="F32" s="203"/>
      <c r="G32" s="153"/>
      <c r="H32" s="153"/>
      <c r="I32" s="153"/>
      <c r="J32" s="153"/>
      <c r="K32" s="203"/>
      <c r="L32" s="209"/>
      <c r="M32" s="209"/>
      <c r="N32" s="206"/>
      <c r="O32" s="153"/>
    </row>
    <row r="33" spans="1:15" ht="21">
      <c r="A33" s="203">
        <v>10</v>
      </c>
      <c r="B33" s="153" t="s">
        <v>412</v>
      </c>
      <c r="C33" s="311" t="s">
        <v>55</v>
      </c>
      <c r="D33" s="203" t="s">
        <v>1</v>
      </c>
      <c r="E33" s="204">
        <v>28000</v>
      </c>
      <c r="F33" s="203" t="s">
        <v>275</v>
      </c>
      <c r="G33" s="153"/>
      <c r="H33" s="153"/>
      <c r="I33" s="153"/>
      <c r="J33" s="153"/>
      <c r="K33" s="203"/>
      <c r="L33" s="209">
        <v>0</v>
      </c>
      <c r="M33" s="205">
        <v>28000</v>
      </c>
      <c r="N33" s="206" t="s">
        <v>387</v>
      </c>
      <c r="O33" s="153"/>
    </row>
    <row r="34" spans="1:15" ht="21">
      <c r="A34" s="203"/>
      <c r="B34" s="153" t="s">
        <v>413</v>
      </c>
      <c r="C34" s="311"/>
      <c r="D34" s="203"/>
      <c r="E34" s="204"/>
      <c r="F34" s="203"/>
      <c r="G34" s="153"/>
      <c r="H34" s="153"/>
      <c r="I34" s="153"/>
      <c r="J34" s="153"/>
      <c r="K34" s="203"/>
      <c r="L34" s="209"/>
      <c r="M34" s="209"/>
      <c r="N34" s="206"/>
      <c r="O34" s="153"/>
    </row>
    <row r="35" spans="1:15" ht="21">
      <c r="A35" s="203">
        <v>11</v>
      </c>
      <c r="B35" s="153" t="s">
        <v>261</v>
      </c>
      <c r="C35" s="311" t="s">
        <v>55</v>
      </c>
      <c r="D35" s="203" t="s">
        <v>1</v>
      </c>
      <c r="E35" s="204">
        <v>118000</v>
      </c>
      <c r="F35" s="203" t="s">
        <v>275</v>
      </c>
      <c r="G35" s="153"/>
      <c r="H35" s="153"/>
      <c r="I35" s="153"/>
      <c r="J35" s="153"/>
      <c r="K35" s="203"/>
      <c r="L35" s="209">
        <v>0</v>
      </c>
      <c r="M35" s="205">
        <v>118000</v>
      </c>
      <c r="N35" s="206" t="s">
        <v>79</v>
      </c>
      <c r="O35" s="153"/>
    </row>
    <row r="36" spans="1:15" ht="21">
      <c r="A36" s="203"/>
      <c r="B36" s="153" t="s">
        <v>414</v>
      </c>
      <c r="C36" s="311"/>
      <c r="D36" s="203"/>
      <c r="E36" s="204"/>
      <c r="F36" s="203"/>
      <c r="G36" s="153"/>
      <c r="H36" s="153"/>
      <c r="I36" s="153"/>
      <c r="J36" s="153"/>
      <c r="K36" s="203"/>
      <c r="L36" s="209"/>
      <c r="M36" s="209"/>
      <c r="N36" s="206"/>
      <c r="O36" s="208"/>
    </row>
    <row r="37" spans="1:15" ht="21">
      <c r="A37" s="170">
        <v>12</v>
      </c>
      <c r="B37" s="153" t="s">
        <v>261</v>
      </c>
      <c r="C37" s="311" t="s">
        <v>55</v>
      </c>
      <c r="D37" s="170" t="s">
        <v>1</v>
      </c>
      <c r="E37" s="225">
        <v>124000</v>
      </c>
      <c r="F37" s="203" t="s">
        <v>275</v>
      </c>
      <c r="G37" s="156"/>
      <c r="H37" s="156"/>
      <c r="I37" s="156"/>
      <c r="J37" s="156"/>
      <c r="K37" s="170"/>
      <c r="L37" s="226">
        <v>0</v>
      </c>
      <c r="M37" s="227">
        <v>124000</v>
      </c>
      <c r="N37" s="206" t="s">
        <v>79</v>
      </c>
      <c r="O37" s="153"/>
    </row>
    <row r="38" spans="1:15" ht="21">
      <c r="A38" s="203"/>
      <c r="B38" s="153" t="s">
        <v>415</v>
      </c>
      <c r="C38" s="311"/>
      <c r="D38" s="203"/>
      <c r="E38" s="204"/>
      <c r="F38" s="203"/>
      <c r="G38" s="153"/>
      <c r="H38" s="153"/>
      <c r="I38" s="153"/>
      <c r="J38" s="153"/>
      <c r="K38" s="203"/>
      <c r="L38" s="209"/>
      <c r="M38" s="209"/>
      <c r="N38" s="206"/>
      <c r="O38" s="153"/>
    </row>
    <row r="39" spans="1:15" ht="21">
      <c r="A39" s="203">
        <v>13</v>
      </c>
      <c r="B39" s="153" t="s">
        <v>416</v>
      </c>
      <c r="C39" s="311" t="s">
        <v>55</v>
      </c>
      <c r="D39" s="203" t="s">
        <v>1</v>
      </c>
      <c r="E39" s="204">
        <v>28000</v>
      </c>
      <c r="F39" s="203" t="s">
        <v>275</v>
      </c>
      <c r="G39" s="203"/>
      <c r="H39" s="203"/>
      <c r="I39" s="203"/>
      <c r="J39" s="203"/>
      <c r="K39" s="203"/>
      <c r="L39" s="209">
        <v>0</v>
      </c>
      <c r="M39" s="209">
        <v>28000</v>
      </c>
      <c r="N39" s="206" t="s">
        <v>387</v>
      </c>
      <c r="O39" s="153"/>
    </row>
    <row r="40" spans="1:15" ht="21">
      <c r="A40" s="203"/>
      <c r="B40" s="153" t="s">
        <v>417</v>
      </c>
      <c r="C40" s="311"/>
      <c r="D40" s="203"/>
      <c r="E40" s="204"/>
      <c r="F40" s="203"/>
      <c r="G40" s="153"/>
      <c r="H40" s="153"/>
      <c r="I40" s="153"/>
      <c r="J40" s="153"/>
      <c r="K40" s="203"/>
      <c r="L40" s="209"/>
      <c r="M40" s="209"/>
      <c r="N40" s="206"/>
      <c r="O40" s="153"/>
    </row>
    <row r="41" spans="1:15" ht="21">
      <c r="A41" s="203">
        <v>14</v>
      </c>
      <c r="B41" s="153" t="s">
        <v>418</v>
      </c>
      <c r="C41" s="311" t="s">
        <v>55</v>
      </c>
      <c r="D41" s="203" t="s">
        <v>1</v>
      </c>
      <c r="E41" s="204">
        <v>13000</v>
      </c>
      <c r="F41" s="203" t="s">
        <v>275</v>
      </c>
      <c r="G41" s="153"/>
      <c r="H41" s="153"/>
      <c r="I41" s="153"/>
      <c r="J41" s="153"/>
      <c r="K41" s="203"/>
      <c r="L41" s="209">
        <v>0</v>
      </c>
      <c r="M41" s="209">
        <v>13000</v>
      </c>
      <c r="N41" s="206"/>
      <c r="O41" s="153"/>
    </row>
    <row r="42" spans="1:15" ht="21">
      <c r="A42" s="170"/>
      <c r="B42" s="153" t="s">
        <v>419</v>
      </c>
      <c r="C42" s="311"/>
      <c r="D42" s="203"/>
      <c r="E42" s="225"/>
      <c r="F42" s="203"/>
      <c r="G42" s="156"/>
      <c r="H42" s="156"/>
      <c r="I42" s="156"/>
      <c r="J42" s="156"/>
      <c r="K42" s="156"/>
      <c r="L42" s="209"/>
      <c r="M42" s="209"/>
      <c r="N42" s="206"/>
      <c r="O42" s="156"/>
    </row>
    <row r="43" spans="1:15" ht="21">
      <c r="A43" s="203">
        <v>15</v>
      </c>
      <c r="B43" s="153" t="s">
        <v>420</v>
      </c>
      <c r="C43" s="311" t="s">
        <v>55</v>
      </c>
      <c r="D43" s="203" t="s">
        <v>1</v>
      </c>
      <c r="E43" s="204">
        <v>8000</v>
      </c>
      <c r="F43" s="203" t="s">
        <v>275</v>
      </c>
      <c r="G43" s="203"/>
      <c r="H43" s="203"/>
      <c r="I43" s="203"/>
      <c r="J43" s="203"/>
      <c r="K43" s="203"/>
      <c r="L43" s="209">
        <v>0</v>
      </c>
      <c r="M43" s="209">
        <v>8000</v>
      </c>
      <c r="N43" s="206"/>
      <c r="O43" s="207"/>
    </row>
    <row r="44" spans="1:15" ht="21">
      <c r="A44" s="203"/>
      <c r="B44" s="153" t="s">
        <v>421</v>
      </c>
      <c r="C44" s="311"/>
      <c r="D44" s="203"/>
      <c r="E44" s="204"/>
      <c r="F44" s="203"/>
      <c r="G44" s="203"/>
      <c r="H44" s="203"/>
      <c r="I44" s="203"/>
      <c r="J44" s="203"/>
      <c r="K44" s="203"/>
      <c r="L44" s="209"/>
      <c r="M44" s="209"/>
      <c r="N44" s="206"/>
      <c r="O44" s="229"/>
    </row>
    <row r="45" spans="1:17" ht="18.75">
      <c r="A45" s="203"/>
      <c r="B45" s="153" t="s">
        <v>422</v>
      </c>
      <c r="C45" s="203"/>
      <c r="D45" s="203"/>
      <c r="E45" s="204"/>
      <c r="F45" s="203"/>
      <c r="G45" s="153"/>
      <c r="H45" s="153"/>
      <c r="I45" s="153"/>
      <c r="J45" s="153"/>
      <c r="K45" s="203"/>
      <c r="L45" s="209"/>
      <c r="M45" s="209"/>
      <c r="N45" s="228"/>
      <c r="O45" s="153"/>
      <c r="Q45" s="209">
        <f>SUM(Q29:Q44)</f>
        <v>0</v>
      </c>
    </row>
    <row r="46" spans="1:15" ht="18.75">
      <c r="A46" s="230"/>
      <c r="B46" s="211"/>
      <c r="C46" s="230"/>
      <c r="D46" s="211"/>
      <c r="E46" s="231"/>
      <c r="F46" s="211"/>
      <c r="G46" s="211"/>
      <c r="H46" s="211"/>
      <c r="I46" s="211"/>
      <c r="J46" s="211"/>
      <c r="K46" s="211"/>
      <c r="L46" s="232"/>
      <c r="M46" s="232"/>
      <c r="N46" s="233"/>
      <c r="O46" s="211"/>
    </row>
    <row r="47" spans="1:15" ht="18.75">
      <c r="A47" s="304"/>
      <c r="B47" s="214"/>
      <c r="C47" s="304"/>
      <c r="D47" s="214"/>
      <c r="E47" s="218"/>
      <c r="F47" s="214"/>
      <c r="G47" s="214"/>
      <c r="H47" s="214"/>
      <c r="I47" s="214"/>
      <c r="J47" s="214"/>
      <c r="K47" s="214"/>
      <c r="L47" s="219"/>
      <c r="M47" s="219"/>
      <c r="N47" s="220"/>
      <c r="O47" s="214"/>
    </row>
    <row r="48" spans="1:15" ht="18.75">
      <c r="A48" s="304"/>
      <c r="B48" s="214"/>
      <c r="C48" s="304"/>
      <c r="D48" s="214"/>
      <c r="E48" s="218"/>
      <c r="F48" s="214"/>
      <c r="G48" s="214"/>
      <c r="H48" s="214"/>
      <c r="I48" s="214"/>
      <c r="J48" s="214"/>
      <c r="K48" s="214"/>
      <c r="L48" s="219"/>
      <c r="M48" s="219"/>
      <c r="N48" s="220"/>
      <c r="O48" s="214"/>
    </row>
    <row r="49" spans="1:15" ht="21">
      <c r="A49" s="324" t="s">
        <v>424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</row>
    <row r="50" spans="1:15" ht="21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</row>
    <row r="51" spans="1:15" ht="18.75">
      <c r="A51" s="303" t="s">
        <v>3</v>
      </c>
      <c r="B51" s="303" t="s">
        <v>7</v>
      </c>
      <c r="C51" s="303" t="s">
        <v>8</v>
      </c>
      <c r="D51" s="303" t="s">
        <v>27</v>
      </c>
      <c r="E51" s="303" t="s">
        <v>6</v>
      </c>
      <c r="F51" s="303" t="s">
        <v>28</v>
      </c>
      <c r="G51" s="325" t="s">
        <v>30</v>
      </c>
      <c r="H51" s="325"/>
      <c r="I51" s="325"/>
      <c r="J51" s="325"/>
      <c r="K51" s="325"/>
      <c r="L51" s="303" t="s">
        <v>31</v>
      </c>
      <c r="M51" s="303" t="s">
        <v>32</v>
      </c>
      <c r="N51" s="303" t="s">
        <v>33</v>
      </c>
      <c r="O51" s="303" t="s">
        <v>0</v>
      </c>
    </row>
    <row r="52" spans="1:15" ht="18.75">
      <c r="A52" s="234"/>
      <c r="B52" s="195"/>
      <c r="C52" s="195" t="s">
        <v>9</v>
      </c>
      <c r="D52" s="195"/>
      <c r="E52" s="196"/>
      <c r="F52" s="195" t="s">
        <v>29</v>
      </c>
      <c r="G52" s="197">
        <v>1</v>
      </c>
      <c r="H52" s="197">
        <v>2</v>
      </c>
      <c r="I52" s="197">
        <v>3</v>
      </c>
      <c r="J52" s="197">
        <v>4</v>
      </c>
      <c r="K52" s="197">
        <v>5</v>
      </c>
      <c r="L52" s="195" t="s">
        <v>6</v>
      </c>
      <c r="M52" s="195" t="s">
        <v>6</v>
      </c>
      <c r="N52" s="195" t="s">
        <v>34</v>
      </c>
      <c r="O52" s="195"/>
    </row>
    <row r="53" spans="1:15" ht="18.75">
      <c r="A53" s="198">
        <v>16</v>
      </c>
      <c r="B53" s="152" t="s">
        <v>425</v>
      </c>
      <c r="C53" s="117" t="s">
        <v>55</v>
      </c>
      <c r="D53" s="170" t="s">
        <v>1</v>
      </c>
      <c r="E53" s="204">
        <v>6000</v>
      </c>
      <c r="F53" s="203" t="s">
        <v>275</v>
      </c>
      <c r="G53" s="203"/>
      <c r="H53" s="203"/>
      <c r="I53" s="203"/>
      <c r="J53" s="203"/>
      <c r="K53" s="203"/>
      <c r="L53" s="209">
        <v>0</v>
      </c>
      <c r="M53" s="209">
        <v>6000</v>
      </c>
      <c r="N53" s="206"/>
      <c r="O53" s="229"/>
    </row>
    <row r="54" spans="1:15" ht="18.75">
      <c r="A54" s="203"/>
      <c r="B54" s="153" t="s">
        <v>426</v>
      </c>
      <c r="C54" s="51"/>
      <c r="D54" s="203"/>
      <c r="E54" s="204"/>
      <c r="F54" s="203"/>
      <c r="G54" s="203"/>
      <c r="H54" s="203"/>
      <c r="I54" s="203"/>
      <c r="J54" s="203"/>
      <c r="K54" s="203"/>
      <c r="L54" s="209"/>
      <c r="M54" s="209"/>
      <c r="N54" s="206"/>
      <c r="O54" s="229"/>
    </row>
    <row r="55" spans="1:15" ht="18.75">
      <c r="A55" s="203">
        <v>17</v>
      </c>
      <c r="B55" s="153" t="s">
        <v>420</v>
      </c>
      <c r="C55" s="51" t="s">
        <v>55</v>
      </c>
      <c r="D55" s="203" t="s">
        <v>1</v>
      </c>
      <c r="E55" s="204">
        <v>38000</v>
      </c>
      <c r="F55" s="203" t="s">
        <v>275</v>
      </c>
      <c r="G55" s="153"/>
      <c r="H55" s="153"/>
      <c r="I55" s="153"/>
      <c r="J55" s="153"/>
      <c r="K55" s="203"/>
      <c r="L55" s="209">
        <v>0</v>
      </c>
      <c r="M55" s="209">
        <v>38000</v>
      </c>
      <c r="N55" s="206"/>
      <c r="O55" s="153"/>
    </row>
    <row r="56" spans="1:15" ht="18.75">
      <c r="A56" s="203"/>
      <c r="B56" s="153" t="s">
        <v>427</v>
      </c>
      <c r="C56" s="51"/>
      <c r="D56" s="203"/>
      <c r="E56" s="204"/>
      <c r="F56" s="203"/>
      <c r="G56" s="153"/>
      <c r="H56" s="153"/>
      <c r="I56" s="153"/>
      <c r="J56" s="153"/>
      <c r="K56" s="203"/>
      <c r="L56" s="209"/>
      <c r="M56" s="209"/>
      <c r="N56" s="206"/>
      <c r="O56" s="153"/>
    </row>
    <row r="57" spans="1:15" ht="18.75">
      <c r="A57" s="203"/>
      <c r="B57" s="153" t="s">
        <v>428</v>
      </c>
      <c r="C57" s="51"/>
      <c r="D57" s="203"/>
      <c r="E57" s="204"/>
      <c r="F57" s="203"/>
      <c r="G57" s="153"/>
      <c r="H57" s="153"/>
      <c r="I57" s="153"/>
      <c r="J57" s="153"/>
      <c r="K57" s="203"/>
      <c r="L57" s="209"/>
      <c r="M57" s="209"/>
      <c r="N57" s="206"/>
      <c r="O57" s="208"/>
    </row>
    <row r="58" spans="1:15" ht="21">
      <c r="A58" s="203"/>
      <c r="B58" s="306"/>
      <c r="C58" s="349"/>
      <c r="D58" s="203"/>
      <c r="E58" s="204"/>
      <c r="F58" s="203"/>
      <c r="G58" s="153"/>
      <c r="H58" s="153"/>
      <c r="I58" s="153"/>
      <c r="J58" s="153"/>
      <c r="K58" s="203"/>
      <c r="L58" s="209"/>
      <c r="M58" s="209"/>
      <c r="N58" s="206"/>
      <c r="O58" s="153"/>
    </row>
    <row r="59" spans="1:15" ht="18.75">
      <c r="A59" s="230"/>
      <c r="B59" s="212"/>
      <c r="C59" s="230"/>
      <c r="D59" s="211"/>
      <c r="E59" s="365"/>
      <c r="F59" s="230"/>
      <c r="G59" s="211"/>
      <c r="H59" s="211"/>
      <c r="I59" s="211"/>
      <c r="J59" s="211"/>
      <c r="K59" s="230"/>
      <c r="L59" s="232"/>
      <c r="M59" s="232"/>
      <c r="N59" s="230"/>
      <c r="O59" s="211"/>
    </row>
    <row r="60" spans="1:15" ht="18.75">
      <c r="A60" s="304"/>
      <c r="B60" s="214"/>
      <c r="C60" s="304"/>
      <c r="D60" s="214"/>
      <c r="E60" s="218"/>
      <c r="F60" s="304"/>
      <c r="G60" s="214"/>
      <c r="H60" s="214"/>
      <c r="I60" s="214"/>
      <c r="J60" s="214"/>
      <c r="K60" s="304"/>
      <c r="L60" s="219"/>
      <c r="M60" s="219"/>
      <c r="N60" s="304"/>
      <c r="O60" s="214"/>
    </row>
    <row r="61" spans="1:15" ht="18.7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</row>
    <row r="62" spans="1:15" ht="26.25">
      <c r="A62" s="326" t="s">
        <v>83</v>
      </c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</row>
    <row r="63" spans="1:15" ht="21">
      <c r="A63" s="248"/>
      <c r="B63" s="248" t="s">
        <v>84</v>
      </c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21">
      <c r="A64" s="248"/>
      <c r="B64" s="248" t="s">
        <v>89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</row>
    <row r="65" spans="1:15" ht="21">
      <c r="A65" s="248"/>
      <c r="B65" s="248" t="s">
        <v>85</v>
      </c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8"/>
    </row>
    <row r="66" spans="1:15" ht="21">
      <c r="A66" s="248"/>
      <c r="B66" s="248" t="s">
        <v>86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</row>
    <row r="67" spans="1:15" ht="21">
      <c r="A67" s="248"/>
      <c r="B67" s="248" t="s">
        <v>87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</row>
    <row r="68" s="248" customFormat="1" ht="27.75" customHeight="1">
      <c r="B68" s="248" t="s">
        <v>88</v>
      </c>
    </row>
    <row r="69" s="248" customFormat="1" ht="21"/>
    <row r="70" s="248" customFormat="1" ht="21"/>
    <row r="71" s="248" customFormat="1" ht="21"/>
    <row r="72" s="248" customFormat="1" ht="21"/>
    <row r="73" s="248" customFormat="1" ht="21"/>
    <row r="74" s="248" customFormat="1" ht="21"/>
    <row r="75" s="248" customFormat="1" ht="21"/>
    <row r="76" s="248" customFormat="1" ht="21"/>
    <row r="77" s="248" customFormat="1" ht="21"/>
    <row r="78" s="248" customFormat="1" ht="21"/>
    <row r="79" s="248" customFormat="1" ht="21"/>
    <row r="80" s="248" customFormat="1" ht="21"/>
    <row r="81" s="248" customFormat="1" ht="21"/>
    <row r="82" s="248" customFormat="1" ht="21"/>
    <row r="83" s="248" customFormat="1" ht="21"/>
    <row r="84" s="248" customFormat="1" ht="21"/>
    <row r="85" s="248" customFormat="1" ht="21"/>
    <row r="86" s="248" customFormat="1" ht="21"/>
    <row r="87" s="248" customFormat="1" ht="21"/>
    <row r="88" s="248" customFormat="1" ht="21"/>
    <row r="89" s="248" customFormat="1" ht="21"/>
    <row r="90" s="248" customFormat="1" ht="21"/>
    <row r="91" s="248" customFormat="1" ht="21"/>
    <row r="92" s="248" customFormat="1" ht="21"/>
    <row r="93" s="248" customFormat="1" ht="21"/>
    <row r="94" s="248" customFormat="1" ht="21"/>
    <row r="95" s="248" customFormat="1" ht="21"/>
    <row r="96" s="248" customFormat="1" ht="21"/>
    <row r="97" s="248" customFormat="1" ht="21"/>
    <row r="98" s="248" customFormat="1" ht="21"/>
    <row r="99" s="248" customFormat="1" ht="21"/>
    <row r="100" s="248" customFormat="1" ht="21"/>
    <row r="101" s="248" customFormat="1" ht="21"/>
    <row r="102" s="248" customFormat="1" ht="21"/>
    <row r="103" s="248" customFormat="1" ht="21"/>
    <row r="104" s="248" customFormat="1" ht="21"/>
    <row r="105" s="248" customFormat="1" ht="21"/>
    <row r="106" s="248" customFormat="1" ht="21"/>
    <row r="107" s="248" customFormat="1" ht="21"/>
    <row r="108" s="248" customFormat="1" ht="21"/>
    <row r="109" s="248" customFormat="1" ht="21"/>
    <row r="110" s="248" customFormat="1" ht="21"/>
    <row r="111" s="248" customFormat="1" ht="21"/>
    <row r="112" s="248" customFormat="1" ht="21"/>
    <row r="113" s="248" customFormat="1" ht="21"/>
    <row r="114" s="248" customFormat="1" ht="21"/>
    <row r="115" s="248" customFormat="1" ht="21"/>
    <row r="116" s="248" customFormat="1" ht="21"/>
    <row r="117" s="248" customFormat="1" ht="21"/>
    <row r="118" s="248" customFormat="1" ht="21"/>
    <row r="119" s="248" customFormat="1" ht="21"/>
    <row r="120" s="248" customFormat="1" ht="21"/>
    <row r="121" s="248" customFormat="1" ht="21"/>
    <row r="122" s="248" customFormat="1" ht="21"/>
    <row r="123" s="248" customFormat="1" ht="21"/>
    <row r="124" s="248" customFormat="1" ht="21"/>
    <row r="125" s="248" customFormat="1" ht="21"/>
    <row r="126" s="248" customFormat="1" ht="21"/>
    <row r="127" s="248" customFormat="1" ht="21"/>
    <row r="128" s="248" customFormat="1" ht="21"/>
    <row r="129" s="248" customFormat="1" ht="21"/>
    <row r="130" s="248" customFormat="1" ht="21"/>
    <row r="131" s="248" customFormat="1" ht="21"/>
    <row r="132" s="248" customFormat="1" ht="21"/>
    <row r="133" s="248" customFormat="1" ht="21"/>
    <row r="134" s="248" customFormat="1" ht="21"/>
    <row r="135" s="248" customFormat="1" ht="21"/>
    <row r="136" spans="1:15" s="248" customFormat="1" ht="21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</row>
    <row r="137" spans="1:15" s="248" customFormat="1" ht="2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</row>
    <row r="138" spans="1:15" s="248" customFormat="1" ht="21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</row>
    <row r="139" spans="1:15" s="248" customFormat="1" ht="21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</row>
    <row r="140" spans="1:15" s="248" customFormat="1" ht="21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</row>
    <row r="141" spans="1:15" s="248" customFormat="1" ht="21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</row>
  </sheetData>
  <sheetProtection/>
  <mergeCells count="11">
    <mergeCell ref="A1:O1"/>
    <mergeCell ref="A25:O25"/>
    <mergeCell ref="A62:O62"/>
    <mergeCell ref="G27:K27"/>
    <mergeCell ref="A49:O49"/>
    <mergeCell ref="A50:O50"/>
    <mergeCell ref="G51:K51"/>
    <mergeCell ref="A4:O4"/>
    <mergeCell ref="A5:O5"/>
    <mergeCell ref="A6:O6"/>
    <mergeCell ref="G7:K7"/>
  </mergeCells>
  <printOptions/>
  <pageMargins left="0.25" right="0.12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banwang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oad</dc:creator>
  <cp:keywords/>
  <dc:description/>
  <cp:lastModifiedBy>Windows User</cp:lastModifiedBy>
  <cp:lastPrinted>2017-02-20T04:27:00Z</cp:lastPrinted>
  <dcterms:created xsi:type="dcterms:W3CDTF">2005-03-24T04:44:52Z</dcterms:created>
  <dcterms:modified xsi:type="dcterms:W3CDTF">2017-02-20T04:28:46Z</dcterms:modified>
  <cp:category/>
  <cp:version/>
  <cp:contentType/>
  <cp:contentStatus/>
</cp:coreProperties>
</file>